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6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</sheets>
  <definedNames>
    <definedName name="_xlnm.Print_Area" localSheetId="1">'Durchgangszeiten'!$A$1:$L$29</definedName>
    <definedName name="_xlnm.Print_Area" localSheetId="0">'Ergebnis'!$A$1:$I$32</definedName>
    <definedName name="_xlnm.Print_Titles" localSheetId="4">'Startnummernliste'!$1:$3</definedName>
  </definedNames>
  <calcPr fullCalcOnLoad="1"/>
</workbook>
</file>

<file path=xl/sharedStrings.xml><?xml version="1.0" encoding="utf-8"?>
<sst xmlns="http://schemas.openxmlformats.org/spreadsheetml/2006/main" count="67" uniqueCount="56">
  <si>
    <t xml:space="preserve">Platz </t>
  </si>
  <si>
    <t>Name</t>
  </si>
  <si>
    <t>Gesamt</t>
  </si>
  <si>
    <t>Schwimmen</t>
  </si>
  <si>
    <t>Rad</t>
  </si>
  <si>
    <t>Laufen</t>
  </si>
  <si>
    <t>Eingabe und Auswertung: Mama Paolo &amp; Paolo</t>
  </si>
  <si>
    <t>© www.free-eagle.at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</si>
  <si>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</si>
  <si>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</si>
  <si>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</si>
  <si>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</si>
  <si>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</si>
  <si>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</si>
  <si>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</si>
  <si>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</si>
  <si>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</si>
  <si>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</si>
  <si>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</si>
  <si>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</si>
  <si>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</si>
  <si>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</si>
  <si>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</si>
  <si>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</si>
  <si>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St.Nr</t>
  </si>
  <si>
    <t>Anja Bröcker</t>
  </si>
  <si>
    <t>Walter Fasching</t>
  </si>
  <si>
    <t>Thomas Gössl</t>
  </si>
  <si>
    <t>Alexander Heili</t>
  </si>
  <si>
    <t>Christoph Poindl</t>
  </si>
  <si>
    <t>Reinhard Gererstorfer</t>
  </si>
  <si>
    <t>Kurt Schmidmayer</t>
  </si>
  <si>
    <t>Jürgen Heger</t>
  </si>
  <si>
    <t>Stefan Fritz</t>
  </si>
  <si>
    <t>Paul Richter</t>
  </si>
  <si>
    <t>Jürgen Grubek</t>
  </si>
  <si>
    <t>Kurt Körner</t>
  </si>
  <si>
    <t>Thomas Winter</t>
  </si>
  <si>
    <t>Starterliste Thayatal Man 2014</t>
  </si>
  <si>
    <t>Klaus Kaiser</t>
  </si>
  <si>
    <t>Christian Reichenvater</t>
  </si>
  <si>
    <t>Oliver Rous</t>
  </si>
  <si>
    <t>Martin Keiml</t>
  </si>
  <si>
    <t>Andi Rettegi</t>
  </si>
  <si>
    <t>Hermann Keiml</t>
  </si>
  <si>
    <t>Klaus Lukaseder</t>
  </si>
  <si>
    <t>Robert Puhr</t>
  </si>
  <si>
    <t xml:space="preserve">13. Thayatal Man </t>
  </si>
  <si>
    <t>Drosendorf, 9.8.2014</t>
  </si>
  <si>
    <t>Harald Kaufmann / Franz Kurzreither</t>
  </si>
  <si>
    <t>Dieter Schandl</t>
  </si>
  <si>
    <t>Franz Heily</t>
  </si>
  <si>
    <t>Zeitaufzeichnungen: Martina Kaufmann, Martina Doubek, Maria Winter und Sonja Rettegi</t>
  </si>
  <si>
    <t>500 m Schwimmen / 20,36 km Radfahren / 5000 m Laufen</t>
  </si>
  <si>
    <t>Matthias Doubek</t>
  </si>
  <si>
    <t>Stand: 11.8.2014, 9:00h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</si>
</sst>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"/>
    <numFmt numFmtId="165" formatCode="h:mm:ss"/>
  </numFmts>
  <fonts count="42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6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45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2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9" fontId="0" fillId="33" borderId="14" xfId="0" applyNumberFormat="1" applyFont="1" applyFill="1" applyBorder="1" applyAlignment="1">
      <alignment/>
    </xf>
    <xf numFmtId="1" fontId="0" fillId="33" borderId="14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65" fontId="0" fillId="33" borderId="14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" fontId="0" fillId="33" borderId="16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9" fontId="0" fillId="33" borderId="17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/>
    </xf>
    <xf numFmtId="165" fontId="0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19" fontId="0" fillId="33" borderId="0" xfId="0" applyNumberFormat="1" applyFont="1" applyFill="1" applyBorder="1" applyAlignment="1">
      <alignment horizontal="center"/>
    </xf>
    <xf numFmtId="19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21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/>
    </xf>
    <xf numFmtId="45" fontId="1" fillId="33" borderId="0" xfId="0" applyNumberFormat="1" applyFont="1" applyFill="1" applyBorder="1" applyAlignment="1">
      <alignment horizontal="center"/>
    </xf>
    <xf numFmtId="21" fontId="1" fillId="33" borderId="0" xfId="0" applyNumberFormat="1" applyFont="1" applyFill="1" applyBorder="1" applyAlignment="1">
      <alignment/>
    </xf>
    <xf numFmtId="21" fontId="1" fillId="33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1" fontId="1" fillId="0" borderId="0" xfId="0" applyNumberFormat="1" applyFont="1" applyAlignment="1">
      <alignment horizontal="left"/>
    </xf>
    <xf numFmtId="165" fontId="1" fillId="33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65" fontId="0" fillId="33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center"/>
    </xf>
    <xf numFmtId="165" fontId="0" fillId="33" borderId="28" xfId="0" applyNumberFormat="1" applyFont="1" applyFill="1" applyBorder="1" applyAlignment="1">
      <alignment horizontal="center"/>
    </xf>
    <xf numFmtId="1" fontId="0" fillId="33" borderId="27" xfId="0" applyNumberFormat="1" applyFont="1" applyFill="1" applyBorder="1" applyAlignment="1">
      <alignment horizontal="center"/>
    </xf>
    <xf numFmtId="165" fontId="0" fillId="33" borderId="2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="85" zoomScaleNormal="85" zoomScaleSheetLayoutView="50" zoomScalePageLayoutView="0" workbookViewId="0" topLeftCell="A1">
      <selection activeCell="A35" sqref="A35"/>
    </sheetView>
  </sheetViews>
  <sheetFormatPr defaultColWidth="11.421875" defaultRowHeight="12.75"/>
  <cols>
    <col min="1" max="1" width="6.7109375" style="1" customWidth="1"/>
    <col min="2" max="2" width="39.00390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0" width="12.7109375" style="2" customWidth="1"/>
    <col min="11" max="11" width="4.140625" style="3" customWidth="1"/>
    <col min="12" max="12" width="4.00390625" style="3" customWidth="1"/>
    <col min="13" max="13" width="7.7109375" style="3" customWidth="1"/>
    <col min="14" max="14" width="8.7109375" style="3" customWidth="1"/>
    <col min="15" max="15" width="16.00390625" style="3" customWidth="1"/>
    <col min="16" max="16" width="13.140625" style="3" customWidth="1"/>
    <col min="17" max="17" width="11.140625" style="3" customWidth="1"/>
    <col min="18" max="18" width="7.57421875" style="3" customWidth="1"/>
    <col min="19" max="19" width="9.421875" style="3" customWidth="1"/>
    <col min="20" max="21" width="11.00390625" style="3" customWidth="1"/>
    <col min="22" max="24" width="11.421875" style="4" customWidth="1"/>
    <col min="25" max="16384" width="11.421875" style="1" customWidth="1"/>
  </cols>
  <sheetData>
    <row r="1" spans="1:9" ht="30" customHeight="1">
      <c r="A1" s="93" t="s">
        <v>47</v>
      </c>
      <c r="B1" s="93"/>
      <c r="C1" s="93"/>
      <c r="D1" s="93"/>
      <c r="E1" s="93"/>
      <c r="F1" s="93"/>
      <c r="G1" s="93"/>
      <c r="H1" s="93"/>
      <c r="I1" s="93"/>
    </row>
    <row r="2" spans="1:9" ht="15.75">
      <c r="A2" s="94" t="s">
        <v>48</v>
      </c>
      <c r="B2" s="94"/>
      <c r="C2" s="94"/>
      <c r="D2" s="94"/>
      <c r="E2" s="94"/>
      <c r="F2" s="94"/>
      <c r="G2" s="94"/>
      <c r="H2" s="94"/>
      <c r="I2" s="9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95" t="s">
        <v>53</v>
      </c>
      <c r="B4" s="95"/>
      <c r="C4" s="95"/>
      <c r="D4" s="95"/>
      <c r="E4" s="95"/>
      <c r="F4" s="95"/>
      <c r="G4" s="95"/>
      <c r="H4" s="95"/>
      <c r="I4" s="95"/>
    </row>
    <row r="5" ht="15">
      <c r="A5" s="2"/>
    </row>
    <row r="6" spans="1:21" ht="25.5" customHeight="1">
      <c r="A6" s="2" t="s">
        <v>0</v>
      </c>
      <c r="B6" s="1" t="s">
        <v>1</v>
      </c>
      <c r="C6" s="2" t="s">
        <v>2</v>
      </c>
      <c r="D6" s="96" t="s">
        <v>3</v>
      </c>
      <c r="E6" s="96"/>
      <c r="F6" s="96" t="s">
        <v>4</v>
      </c>
      <c r="G6" s="96"/>
      <c r="H6" s="96" t="s">
        <v>5</v>
      </c>
      <c r="I6" s="96"/>
      <c r="J6" s="1"/>
      <c r="R6" s="4"/>
      <c r="S6" s="4"/>
      <c r="T6" s="4"/>
      <c r="U6" s="4"/>
    </row>
    <row r="7" spans="1:21" ht="30" customHeight="1">
      <c r="A7" s="6">
        <f aca="true" t="shared" si="0" ref="A7:A31">RANK(C7,C$7:C$33,1)</f>
        <v>1</v>
      </c>
      <c r="B7" s="1" t="str">
        <f>'Durchgangszeiten(Eingabe)'!A5</f>
        <v>Anja Bröcker</v>
      </c>
      <c r="C7" s="7">
        <f>'Durchgangszeiten(Eingabe)'!N5</f>
        <v>0.049849537037037095</v>
      </c>
      <c r="D7" s="8">
        <f>'Durchgangszeiten(Eingabe)'!D5</f>
        <v>0.006851851851851887</v>
      </c>
      <c r="E7" s="6">
        <f aca="true" t="shared" si="1" ref="E7:E31">RANK(D7,D$7:D$33,1)</f>
        <v>2</v>
      </c>
      <c r="F7" s="9">
        <f>'Durchgangszeiten(Eingabe)'!H5-'Durchgangszeiten(Eingabe)'!F5</f>
        <v>0.027152777777777803</v>
      </c>
      <c r="G7" s="6">
        <f aca="true" t="shared" si="2" ref="G7:G31">RANK(F7,F$7:F$33,1)</f>
        <v>13</v>
      </c>
      <c r="H7" s="8">
        <f>'Durchgangszeiten(Eingabe)'!L5-'Durchgangszeiten(Eingabe)'!J5</f>
        <v>0.014363425925925988</v>
      </c>
      <c r="I7" s="6">
        <f aca="true" t="shared" si="3" ref="I7:I31">RANK(H7,H$7:H$33,1)</f>
        <v>1</v>
      </c>
      <c r="R7" s="4"/>
      <c r="S7" s="4"/>
      <c r="T7" s="4"/>
      <c r="U7" s="4"/>
    </row>
    <row r="8" spans="1:21" ht="25.5" customHeight="1">
      <c r="A8" s="6">
        <f t="shared" si="0"/>
        <v>2</v>
      </c>
      <c r="B8" s="1" t="str">
        <f>'Durchgangszeiten(Eingabe)'!A6</f>
        <v>Kurt Körner</v>
      </c>
      <c r="C8" s="7">
        <f>'Durchgangszeiten(Eingabe)'!N6</f>
        <v>0.049988425925926006</v>
      </c>
      <c r="D8" s="8">
        <f>'Durchgangszeiten(Eingabe)'!D6</f>
        <v>0.007337962962963074</v>
      </c>
      <c r="E8" s="6">
        <f t="shared" si="1"/>
        <v>4</v>
      </c>
      <c r="F8" s="9">
        <f>'Durchgangszeiten(Eingabe)'!H6-'Durchgangszeiten(Eingabe)'!F6</f>
        <v>0.026134259259259163</v>
      </c>
      <c r="G8" s="6">
        <f t="shared" si="2"/>
        <v>3</v>
      </c>
      <c r="H8" s="8">
        <f>'Durchgangszeiten(Eingabe)'!L6-'Durchgangszeiten(Eingabe)'!J6</f>
        <v>0.014363425925925988</v>
      </c>
      <c r="I8" s="6">
        <f t="shared" si="3"/>
        <v>1</v>
      </c>
      <c r="R8" s="4"/>
      <c r="S8" s="4"/>
      <c r="T8" s="4"/>
      <c r="U8" s="4"/>
    </row>
    <row r="9" spans="1:21" ht="25.5" customHeight="1">
      <c r="A9" s="6">
        <f t="shared" si="0"/>
        <v>3</v>
      </c>
      <c r="B9" s="1" t="str">
        <f>'Durchgangszeiten(Eingabe)'!A7</f>
        <v>Walter Fasching</v>
      </c>
      <c r="C9" s="7">
        <f>'Durchgangszeiten(Eingabe)'!N7</f>
        <v>0.05016203703703703</v>
      </c>
      <c r="D9" s="8">
        <f>'Durchgangszeiten(Eingabe)'!D7</f>
        <v>0.008020833333333366</v>
      </c>
      <c r="E9" s="6">
        <f t="shared" si="1"/>
        <v>7</v>
      </c>
      <c r="F9" s="9">
        <f>'Durchgangszeiten(Eingabe)'!H7-'Durchgangszeiten(Eingabe)'!F7</f>
        <v>0.025532407407407365</v>
      </c>
      <c r="G9" s="6">
        <f t="shared" si="2"/>
        <v>2</v>
      </c>
      <c r="H9" s="8">
        <f>'Durchgangszeiten(Eingabe)'!L7-'Durchgangszeiten(Eingabe)'!J7</f>
        <v>0.014664351851851887</v>
      </c>
      <c r="I9" s="6">
        <f t="shared" si="3"/>
        <v>3</v>
      </c>
      <c r="R9" s="4"/>
      <c r="S9" s="4"/>
      <c r="T9" s="4"/>
      <c r="U9" s="4"/>
    </row>
    <row r="10" spans="1:9" ht="25.5" customHeight="1">
      <c r="A10" s="6">
        <f t="shared" si="0"/>
        <v>4</v>
      </c>
      <c r="B10" s="1" t="str">
        <f>'Durchgangszeiten(Eingabe)'!A8</f>
        <v>Martin Keiml</v>
      </c>
      <c r="C10" s="7">
        <f>'Durchgangszeiten(Eingabe)'!N8</f>
        <v>0.05020833333333341</v>
      </c>
      <c r="D10" s="8">
        <f>'Durchgangszeiten(Eingabe)'!D8</f>
        <v>0.0062268518518519</v>
      </c>
      <c r="E10" s="6">
        <f t="shared" si="1"/>
        <v>1</v>
      </c>
      <c r="F10" s="9">
        <f>'Durchgangszeiten(Eingabe)'!H8-'Durchgangszeiten(Eingabe)'!F8</f>
        <v>0.026979166666666776</v>
      </c>
      <c r="G10" s="6">
        <f t="shared" si="2"/>
        <v>11</v>
      </c>
      <c r="H10" s="8">
        <f>'Durchgangszeiten(Eingabe)'!L8-'Durchgangszeiten(Eingabe)'!J8</f>
        <v>0.016099537037037148</v>
      </c>
      <c r="I10" s="6">
        <f t="shared" si="3"/>
        <v>11</v>
      </c>
    </row>
    <row r="11" spans="1:21" ht="25.5" customHeight="1">
      <c r="A11" s="6">
        <f t="shared" si="0"/>
        <v>5</v>
      </c>
      <c r="B11" s="1" t="str">
        <f>'Durchgangszeiten(Eingabe)'!A9</f>
        <v>Paul Richter</v>
      </c>
      <c r="C11" s="7">
        <f>'Durchgangszeiten(Eingabe)'!N9</f>
        <v>0.05204861111111114</v>
      </c>
      <c r="D11" s="8">
        <f>'Durchgangszeiten(Eingabe)'!D9</f>
        <v>0.008090277777777821</v>
      </c>
      <c r="E11" s="6">
        <f t="shared" si="1"/>
        <v>8</v>
      </c>
      <c r="F11" s="9">
        <f>'Durchgangszeiten(Eingabe)'!H9-'Durchgangszeiten(Eingabe)'!F9</f>
        <v>0.026689814814814805</v>
      </c>
      <c r="G11" s="6">
        <f t="shared" si="2"/>
        <v>7</v>
      </c>
      <c r="H11" s="8">
        <f>'Durchgangszeiten(Eingabe)'!L9-'Durchgangszeiten(Eingabe)'!J9</f>
        <v>0.016111111111111187</v>
      </c>
      <c r="I11" s="6">
        <f t="shared" si="3"/>
        <v>12</v>
      </c>
      <c r="R11" s="4"/>
      <c r="S11" s="4"/>
      <c r="T11" s="4"/>
      <c r="U11" s="4"/>
    </row>
    <row r="12" spans="1:21" ht="25.5" customHeight="1">
      <c r="A12" s="6">
        <f t="shared" si="0"/>
        <v>6</v>
      </c>
      <c r="B12" s="1" t="str">
        <f>'Durchgangszeiten(Eingabe)'!A10</f>
        <v>Franz Heily</v>
      </c>
      <c r="C12" s="7">
        <f>'Durchgangszeiten(Eingabe)'!N10</f>
        <v>0.052280092592592586</v>
      </c>
      <c r="D12" s="8">
        <f>'Durchgangszeiten(Eingabe)'!D10</f>
        <v>0.008645833333333464</v>
      </c>
      <c r="E12" s="6">
        <f t="shared" si="1"/>
        <v>15</v>
      </c>
      <c r="F12" s="9">
        <f>'Durchgangszeiten(Eingabe)'!H10-'Durchgangszeiten(Eingabe)'!F10</f>
        <v>0.025358796296296338</v>
      </c>
      <c r="G12" s="6">
        <f t="shared" si="2"/>
        <v>1</v>
      </c>
      <c r="H12" s="8">
        <f>'Durchgangszeiten(Eingabe)'!L10-'Durchgangszeiten(Eingabe)'!J10</f>
        <v>0.016956018518518468</v>
      </c>
      <c r="I12" s="6">
        <f t="shared" si="3"/>
        <v>17</v>
      </c>
      <c r="R12" s="4"/>
      <c r="S12" s="4"/>
      <c r="T12" s="4"/>
      <c r="U12" s="4"/>
    </row>
    <row r="13" spans="1:21" ht="25.5" customHeight="1">
      <c r="A13" s="6">
        <f t="shared" si="0"/>
        <v>7</v>
      </c>
      <c r="B13" s="1" t="str">
        <f>'Durchgangszeiten(Eingabe)'!A11</f>
        <v>Alexander Heili</v>
      </c>
      <c r="C13" s="7">
        <f>'Durchgangszeiten(Eingabe)'!N11</f>
        <v>0.0524421296296298</v>
      </c>
      <c r="D13" s="8">
        <f>'Durchgangszeiten(Eingabe)'!D11</f>
        <v>0.009189814814814845</v>
      </c>
      <c r="E13" s="6">
        <f t="shared" si="1"/>
        <v>21</v>
      </c>
      <c r="F13" s="9">
        <f>'Durchgangszeiten(Eingabe)'!H11-'Durchgangszeiten(Eingabe)'!F11</f>
        <v>0.026921296296296138</v>
      </c>
      <c r="G13" s="6">
        <f t="shared" si="2"/>
        <v>10</v>
      </c>
      <c r="H13" s="8">
        <f>'Durchgangszeiten(Eingabe)'!L11-'Durchgangszeiten(Eingabe)'!J11</f>
        <v>0.01478009259259272</v>
      </c>
      <c r="I13" s="6">
        <f t="shared" si="3"/>
        <v>5</v>
      </c>
      <c r="R13" s="4"/>
      <c r="S13" s="4"/>
      <c r="T13" s="4"/>
      <c r="U13" s="4"/>
    </row>
    <row r="14" spans="1:9" ht="25.5" customHeight="1">
      <c r="A14" s="6">
        <f t="shared" si="0"/>
        <v>8</v>
      </c>
      <c r="B14" s="1" t="str">
        <f>'Durchgangszeiten(Eingabe)'!A12</f>
        <v>Klaus Kaiser</v>
      </c>
      <c r="C14" s="7">
        <f>'Durchgangszeiten(Eingabe)'!N12</f>
        <v>0.05278935185185196</v>
      </c>
      <c r="D14" s="8">
        <f>'Durchgangszeiten(Eingabe)'!D12</f>
        <v>0.008912037037037135</v>
      </c>
      <c r="E14" s="6">
        <f t="shared" si="1"/>
        <v>17</v>
      </c>
      <c r="F14" s="9">
        <f>'Durchgangszeiten(Eingabe)'!H12-'Durchgangszeiten(Eingabe)'!F12</f>
        <v>0.027685185185185257</v>
      </c>
      <c r="G14" s="6">
        <f t="shared" si="2"/>
        <v>17</v>
      </c>
      <c r="H14" s="8">
        <f>'Durchgangszeiten(Eingabe)'!L12-'Durchgangszeiten(Eingabe)'!J12</f>
        <v>0.014722222222222303</v>
      </c>
      <c r="I14" s="6">
        <f t="shared" si="3"/>
        <v>4</v>
      </c>
    </row>
    <row r="15" spans="1:21" ht="25.5" customHeight="1">
      <c r="A15" s="6">
        <f t="shared" si="0"/>
        <v>9</v>
      </c>
      <c r="B15" s="1" t="str">
        <f>'Durchgangszeiten(Eingabe)'!A13</f>
        <v>Hermann Keiml</v>
      </c>
      <c r="C15" s="7">
        <f>'Durchgangszeiten(Eingabe)'!N13</f>
        <v>0.053020833333333295</v>
      </c>
      <c r="D15" s="8">
        <f>'Durchgangszeiten(Eingabe)'!D13</f>
        <v>0.008356481481481604</v>
      </c>
      <c r="E15" s="6">
        <f t="shared" si="1"/>
        <v>13</v>
      </c>
      <c r="F15" s="9">
        <f>'Durchgangszeiten(Eingabe)'!H13-'Durchgangszeiten(Eingabe)'!F13</f>
        <v>0.02690972222222232</v>
      </c>
      <c r="G15" s="6">
        <f t="shared" si="2"/>
        <v>9</v>
      </c>
      <c r="H15" s="8">
        <f>'Durchgangszeiten(Eingabe)'!L13-'Durchgangszeiten(Eingabe)'!J13</f>
        <v>0.015844907407407405</v>
      </c>
      <c r="I15" s="6">
        <f t="shared" si="3"/>
        <v>9</v>
      </c>
      <c r="R15" s="4"/>
      <c r="S15" s="4"/>
      <c r="T15" s="4"/>
      <c r="U15" s="4"/>
    </row>
    <row r="16" spans="1:21" ht="25.5" customHeight="1">
      <c r="A16" s="6">
        <f t="shared" si="0"/>
        <v>10</v>
      </c>
      <c r="B16" s="1" t="str">
        <f>'Durchgangszeiten(Eingabe)'!A14</f>
        <v>Matthias Doubek</v>
      </c>
      <c r="C16" s="7">
        <f>'Durchgangszeiten(Eingabe)'!N14</f>
        <v>0.053159722222222205</v>
      </c>
      <c r="D16" s="8">
        <f>'Durchgangszeiten(Eingabe)'!D14</f>
        <v>0.008217592592592693</v>
      </c>
      <c r="E16" s="6">
        <f t="shared" si="1"/>
        <v>10</v>
      </c>
      <c r="F16" s="9">
        <f>'Durchgangszeiten(Eingabe)'!H14-'Durchgangszeiten(Eingabe)'!F14</f>
        <v>0.026990740740740704</v>
      </c>
      <c r="G16" s="6">
        <f t="shared" si="2"/>
        <v>12</v>
      </c>
      <c r="H16" s="8">
        <f>'Durchgangszeiten(Eingabe)'!L14-'Durchgangszeiten(Eingabe)'!J14</f>
        <v>0.016273148148148175</v>
      </c>
      <c r="I16" s="6">
        <f t="shared" si="3"/>
        <v>14</v>
      </c>
      <c r="R16" s="4"/>
      <c r="S16" s="4"/>
      <c r="T16" s="4"/>
      <c r="U16" s="4"/>
    </row>
    <row r="17" spans="1:9" ht="25.5" customHeight="1">
      <c r="A17" s="6">
        <f t="shared" si="0"/>
        <v>11</v>
      </c>
      <c r="B17" s="1" t="str">
        <f>'Durchgangszeiten(Eingabe)'!A15</f>
        <v>Harald Kaufmann / Franz Kurzreither</v>
      </c>
      <c r="C17" s="7">
        <f>'Durchgangszeiten(Eingabe)'!N15</f>
        <v>0.053298611111111116</v>
      </c>
      <c r="D17" s="8">
        <f>'Durchgangszeiten(Eingabe)'!D15</f>
        <v>0.008703703703703769</v>
      </c>
      <c r="E17" s="6">
        <f t="shared" si="1"/>
        <v>16</v>
      </c>
      <c r="F17" s="9">
        <f>'Durchgangszeiten(Eingabe)'!H15-'Durchgangszeiten(Eingabe)'!F15</f>
        <v>0.026296296296296373</v>
      </c>
      <c r="G17" s="6">
        <f t="shared" si="2"/>
        <v>5</v>
      </c>
      <c r="H17" s="8">
        <f>'Durchgangszeiten(Eingabe)'!L15-'Durchgangszeiten(Eingabe)'!J15</f>
        <v>0.017326388888888933</v>
      </c>
      <c r="I17" s="6">
        <f t="shared" si="3"/>
        <v>20</v>
      </c>
    </row>
    <row r="18" spans="1:9" ht="25.5" customHeight="1">
      <c r="A18" s="6">
        <f t="shared" si="0"/>
        <v>12</v>
      </c>
      <c r="B18" s="1" t="str">
        <f>'Durchgangszeiten(Eingabe)'!A16</f>
        <v>Stefan Fritz</v>
      </c>
      <c r="C18" s="7">
        <f>'Durchgangszeiten(Eingabe)'!N16</f>
        <v>0.05350694444444448</v>
      </c>
      <c r="D18" s="8">
        <f>'Durchgangszeiten(Eingabe)'!D16</f>
        <v>0.009027777777777857</v>
      </c>
      <c r="E18" s="6">
        <f t="shared" si="1"/>
        <v>19</v>
      </c>
      <c r="F18" s="9">
        <f>'Durchgangszeiten(Eingabe)'!H16-'Durchgangszeiten(Eingabe)'!F16</f>
        <v>0.026550925925925895</v>
      </c>
      <c r="G18" s="6">
        <f t="shared" si="2"/>
        <v>6</v>
      </c>
      <c r="H18" s="8">
        <f>'Durchgangszeiten(Eingabe)'!L16-'Durchgangszeiten(Eingabe)'!J16</f>
        <v>0.016157407407407454</v>
      </c>
      <c r="I18" s="6">
        <f t="shared" si="3"/>
        <v>13</v>
      </c>
    </row>
    <row r="19" spans="1:9" ht="25.5" customHeight="1">
      <c r="A19" s="6">
        <f t="shared" si="0"/>
        <v>13</v>
      </c>
      <c r="B19" s="1" t="str">
        <f>'Durchgangszeiten(Eingabe)'!A17</f>
        <v>Klaus Lukaseder</v>
      </c>
      <c r="C19" s="7">
        <f>'Durchgangszeiten(Eingabe)'!N17</f>
        <v>0.05355324074074075</v>
      </c>
      <c r="D19" s="8">
        <f>'Durchgangszeiten(Eingabe)'!D17</f>
        <v>0.008587962962963047</v>
      </c>
      <c r="E19" s="6">
        <f t="shared" si="1"/>
        <v>14</v>
      </c>
      <c r="F19" s="9">
        <f>'Durchgangszeiten(Eingabe)'!H17-'Durchgangszeiten(Eingabe)'!F17</f>
        <v>0.028564814814814876</v>
      </c>
      <c r="G19" s="6">
        <f t="shared" si="2"/>
        <v>20</v>
      </c>
      <c r="H19" s="8">
        <f>'Durchgangszeiten(Eingabe)'!L17-'Durchgangszeiten(Eingabe)'!J17</f>
        <v>0.014976851851851825</v>
      </c>
      <c r="I19" s="6">
        <f t="shared" si="3"/>
        <v>6</v>
      </c>
    </row>
    <row r="20" spans="1:9" ht="25.5" customHeight="1">
      <c r="A20" s="6">
        <f t="shared" si="0"/>
        <v>14</v>
      </c>
      <c r="B20" s="1" t="str">
        <f>'Durchgangszeiten(Eingabe)'!A18</f>
        <v>Jürgen Grubek</v>
      </c>
      <c r="C20" s="7">
        <f>'Durchgangszeiten(Eingabe)'!N18</f>
        <v>0.05372685185185189</v>
      </c>
      <c r="D20" s="8">
        <f>'Durchgangszeiten(Eingabe)'!D18</f>
        <v>0.00796296296296306</v>
      </c>
      <c r="E20" s="6">
        <f t="shared" si="1"/>
        <v>6</v>
      </c>
      <c r="F20" s="9">
        <f>'Durchgangszeiten(Eingabe)'!H18-'Durchgangszeiten(Eingabe)'!F18</f>
        <v>0.02732870370370366</v>
      </c>
      <c r="G20" s="6">
        <f t="shared" si="2"/>
        <v>15</v>
      </c>
      <c r="H20" s="8">
        <f>'Durchgangszeiten(Eingabe)'!L18-'Durchgangszeiten(Eingabe)'!J18</f>
        <v>0.016886574074074123</v>
      </c>
      <c r="I20" s="6">
        <f t="shared" si="3"/>
        <v>16</v>
      </c>
    </row>
    <row r="21" spans="1:9" ht="25.5" customHeight="1">
      <c r="A21" s="6">
        <f t="shared" si="0"/>
        <v>15</v>
      </c>
      <c r="B21" s="1" t="str">
        <f>'Durchgangszeiten(Eingabe)'!A19</f>
        <v>Jürgen Heger</v>
      </c>
      <c r="C21" s="7">
        <f>'Durchgangszeiten(Eingabe)'!N19</f>
        <v>0.054062500000000124</v>
      </c>
      <c r="D21" s="8">
        <f>'Durchgangszeiten(Eingabe)'!D19</f>
        <v>0.0071759259259259744</v>
      </c>
      <c r="E21" s="6">
        <f t="shared" si="1"/>
        <v>3</v>
      </c>
      <c r="F21" s="9">
        <f>'Durchgangszeiten(Eingabe)'!H19-'Durchgangszeiten(Eingabe)'!F19</f>
        <v>0.027581018518518574</v>
      </c>
      <c r="G21" s="6">
        <f t="shared" si="2"/>
        <v>16</v>
      </c>
      <c r="H21" s="8">
        <f>'Durchgangszeiten(Eingabe)'!L19-'Durchgangszeiten(Eingabe)'!J19</f>
        <v>0.01767361111111121</v>
      </c>
      <c r="I21" s="6">
        <f t="shared" si="3"/>
        <v>21</v>
      </c>
    </row>
    <row r="22" spans="1:9" ht="25.5" customHeight="1">
      <c r="A22" s="6">
        <f t="shared" si="0"/>
        <v>16</v>
      </c>
      <c r="B22" s="1" t="str">
        <f>'Durchgangszeiten(Eingabe)'!A20</f>
        <v>Reinhard Gererstorfer</v>
      </c>
      <c r="C22" s="7">
        <f>'Durchgangszeiten(Eingabe)'!N20</f>
        <v>0.05423611111111115</v>
      </c>
      <c r="D22" s="8">
        <f>'Durchgangszeiten(Eingabe)'!D20</f>
        <v>0.010543981481481612</v>
      </c>
      <c r="E22" s="6">
        <f t="shared" si="1"/>
        <v>25</v>
      </c>
      <c r="F22" s="9">
        <f>'Durchgangszeiten(Eingabe)'!H20-'Durchgangszeiten(Eingabe)'!F20</f>
        <v>0.026157407407407463</v>
      </c>
      <c r="G22" s="6">
        <f t="shared" si="2"/>
        <v>4</v>
      </c>
      <c r="H22" s="8">
        <f>'Durchgangszeiten(Eingabe)'!L20-'Durchgangszeiten(Eingabe)'!J20</f>
        <v>0.015879629629629632</v>
      </c>
      <c r="I22" s="6">
        <f t="shared" si="3"/>
        <v>10</v>
      </c>
    </row>
    <row r="23" spans="1:9" ht="25.5" customHeight="1">
      <c r="A23" s="6">
        <f t="shared" si="0"/>
        <v>17</v>
      </c>
      <c r="B23" s="1" t="str">
        <f>'Durchgangszeiten(Eingabe)'!A21</f>
        <v>Oliver Rous</v>
      </c>
      <c r="C23" s="7">
        <f>'Durchgangszeiten(Eingabe)'!N21</f>
        <v>0.05437500000000006</v>
      </c>
      <c r="D23" s="8">
        <f>'Durchgangszeiten(Eingabe)'!D21</f>
        <v>0.007754629629629695</v>
      </c>
      <c r="E23" s="6">
        <f t="shared" si="1"/>
        <v>5</v>
      </c>
      <c r="F23" s="9">
        <f>'Durchgangszeiten(Eingabe)'!H21-'Durchgangszeiten(Eingabe)'!F21</f>
        <v>0.028726851851851865</v>
      </c>
      <c r="G23" s="6">
        <f t="shared" si="2"/>
        <v>21</v>
      </c>
      <c r="H23" s="8">
        <f>'Durchgangszeiten(Eingabe)'!L21-'Durchgangszeiten(Eingabe)'!J21</f>
        <v>0.016331018518518592</v>
      </c>
      <c r="I23" s="6">
        <f t="shared" si="3"/>
        <v>15</v>
      </c>
    </row>
    <row r="24" spans="1:9" ht="25.5" customHeight="1">
      <c r="A24" s="6">
        <f t="shared" si="0"/>
        <v>18</v>
      </c>
      <c r="B24" s="1" t="str">
        <f>'Durchgangszeiten(Eingabe)'!A22</f>
        <v>Christoph Poindl</v>
      </c>
      <c r="C24" s="7">
        <f>'Durchgangszeiten(Eingabe)'!N22</f>
        <v>0.054641203703703844</v>
      </c>
      <c r="D24" s="8">
        <f>'Durchgangszeiten(Eingabe)'!D22</f>
        <v>0.00898148148148148</v>
      </c>
      <c r="E24" s="6">
        <f t="shared" si="1"/>
        <v>18</v>
      </c>
      <c r="F24" s="9">
        <f>'Durchgangszeiten(Eingabe)'!H22-'Durchgangszeiten(Eingabe)'!F22</f>
        <v>0.026712962962962994</v>
      </c>
      <c r="G24" s="6">
        <f t="shared" si="2"/>
        <v>8</v>
      </c>
      <c r="H24" s="8">
        <f>'Durchgangszeiten(Eingabe)'!L22-'Durchgangszeiten(Eingabe)'!J22</f>
        <v>0.017187500000000133</v>
      </c>
      <c r="I24" s="6">
        <f t="shared" si="3"/>
        <v>18</v>
      </c>
    </row>
    <row r="25" spans="1:9" ht="25.5" customHeight="1">
      <c r="A25" s="6">
        <f t="shared" si="0"/>
        <v>19</v>
      </c>
      <c r="B25" s="1" t="str">
        <f>'Durchgangszeiten(Eingabe)'!A23</f>
        <v>Robert Puhr</v>
      </c>
      <c r="C25" s="7">
        <f>'Durchgangszeiten(Eingabe)'!N23</f>
        <v>0.05511574074074077</v>
      </c>
      <c r="D25" s="8">
        <f>'Durchgangszeiten(Eingabe)'!D23</f>
        <v>0.009652777777777843</v>
      </c>
      <c r="E25" s="6">
        <f t="shared" si="1"/>
        <v>23</v>
      </c>
      <c r="F25" s="9">
        <f>'Durchgangszeiten(Eingabe)'!H23-'Durchgangszeiten(Eingabe)'!F23</f>
        <v>0.027997685185185306</v>
      </c>
      <c r="G25" s="6">
        <f t="shared" si="2"/>
        <v>18</v>
      </c>
      <c r="H25" s="8">
        <f>'Durchgangszeiten(Eingabe)'!L23-'Durchgangszeiten(Eingabe)'!J23</f>
        <v>0.015613425925925961</v>
      </c>
      <c r="I25" s="6">
        <f t="shared" si="3"/>
        <v>8</v>
      </c>
    </row>
    <row r="26" spans="1:9" ht="25.5" customHeight="1">
      <c r="A26" s="6">
        <f t="shared" si="0"/>
        <v>20</v>
      </c>
      <c r="B26" s="1" t="str">
        <f>'Durchgangszeiten(Eingabe)'!A24</f>
        <v>Thomas Gössl</v>
      </c>
      <c r="C26" s="7">
        <f>'Durchgangszeiten(Eingabe)'!N24</f>
        <v>0.05682870370370374</v>
      </c>
      <c r="D26" s="8">
        <f>'Durchgangszeiten(Eingabe)'!D24</f>
        <v>0.008182870370370465</v>
      </c>
      <c r="E26" s="6">
        <f t="shared" si="1"/>
        <v>9</v>
      </c>
      <c r="F26" s="9">
        <f>'Durchgangszeiten(Eingabe)'!H24-'Durchgangszeiten(Eingabe)'!F24</f>
        <v>0.02721180555555558</v>
      </c>
      <c r="G26" s="6">
        <f t="shared" si="2"/>
        <v>14</v>
      </c>
      <c r="H26" s="8">
        <f>'Durchgangszeiten(Eingabe)'!L24-'Durchgangszeiten(Eingabe)'!J24</f>
        <v>0.019733796296296346</v>
      </c>
      <c r="I26" s="6">
        <f t="shared" si="3"/>
        <v>24</v>
      </c>
    </row>
    <row r="27" spans="1:9" ht="25.5" customHeight="1">
      <c r="A27" s="6">
        <f t="shared" si="0"/>
        <v>21</v>
      </c>
      <c r="B27" s="1" t="str">
        <f>'Durchgangszeiten(Eingabe)'!A25</f>
        <v>Christian Reichenvater</v>
      </c>
      <c r="C27" s="7">
        <f>'Durchgangszeiten(Eingabe)'!N25</f>
        <v>0.05848379629629641</v>
      </c>
      <c r="D27" s="8">
        <f>'Durchgangszeiten(Eingabe)'!D25</f>
        <v>0.00957175925925935</v>
      </c>
      <c r="E27" s="6">
        <f t="shared" si="1"/>
        <v>22</v>
      </c>
      <c r="F27" s="9">
        <f>'Durchgangszeiten(Eingabe)'!H25-'Durchgangszeiten(Eingabe)'!F25</f>
        <v>0.028460648148148193</v>
      </c>
      <c r="G27" s="6">
        <f t="shared" si="2"/>
        <v>19</v>
      </c>
      <c r="H27" s="8">
        <f>'Durchgangszeiten(Eingabe)'!L25-'Durchgangszeiten(Eingabe)'!J25</f>
        <v>0.018356481481481612</v>
      </c>
      <c r="I27" s="6">
        <f t="shared" si="3"/>
        <v>22</v>
      </c>
    </row>
    <row r="28" spans="1:9" ht="25.5" customHeight="1">
      <c r="A28" s="6">
        <f t="shared" si="0"/>
        <v>22</v>
      </c>
      <c r="B28" s="1" t="str">
        <f>'Durchgangszeiten(Eingabe)'!A26</f>
        <v>Andi Rettegi</v>
      </c>
      <c r="C28" s="7">
        <f>'Durchgangszeiten(Eingabe)'!N26</f>
        <v>0.0586458333333334</v>
      </c>
      <c r="D28" s="8">
        <f>'Durchgangszeiten(Eingabe)'!D26</f>
        <v>0.00826388888888896</v>
      </c>
      <c r="E28" s="6">
        <f t="shared" si="1"/>
        <v>11</v>
      </c>
      <c r="F28" s="9">
        <f>'Durchgangszeiten(Eingabe)'!H26-'Durchgangszeiten(Eingabe)'!F26</f>
        <v>0.031134259259259278</v>
      </c>
      <c r="G28" s="6">
        <f t="shared" si="2"/>
        <v>23</v>
      </c>
      <c r="H28" s="8">
        <f>'Durchgangszeiten(Eingabe)'!L26-'Durchgangszeiten(Eingabe)'!J26</f>
        <v>0.017303240740740855</v>
      </c>
      <c r="I28" s="6">
        <f t="shared" si="3"/>
        <v>19</v>
      </c>
    </row>
    <row r="29" spans="1:9" ht="25.5" customHeight="1">
      <c r="A29" s="6">
        <f t="shared" si="0"/>
        <v>23</v>
      </c>
      <c r="B29" s="1" t="str">
        <f>'Durchgangszeiten(Eingabe)'!A27</f>
        <v>Dieter Schandl</v>
      </c>
      <c r="C29" s="7">
        <f>'Durchgangszeiten(Eingabe)'!N27</f>
        <v>0.059525462962963016</v>
      </c>
      <c r="D29" s="8">
        <f>'Durchgangszeiten(Eingabe)'!D27</f>
        <v>0.010104166666666692</v>
      </c>
      <c r="E29" s="6">
        <f t="shared" si="1"/>
        <v>24</v>
      </c>
      <c r="F29" s="9">
        <f>'Durchgangszeiten(Eingabe)'!H27-'Durchgangszeiten(Eingabe)'!F27</f>
        <v>0.032453703703703596</v>
      </c>
      <c r="G29" s="6">
        <f t="shared" si="2"/>
        <v>25</v>
      </c>
      <c r="H29" s="8">
        <f>'Durchgangszeiten(Eingabe)'!L27-'Durchgangszeiten(Eingabe)'!J27</f>
        <v>0.01549768518518524</v>
      </c>
      <c r="I29" s="6">
        <f t="shared" si="3"/>
        <v>7</v>
      </c>
    </row>
    <row r="30" spans="1:9" ht="25.5" customHeight="1">
      <c r="A30" s="6">
        <f t="shared" si="0"/>
        <v>24</v>
      </c>
      <c r="B30" s="1" t="str">
        <f>'Durchgangszeiten(Eingabe)'!A28</f>
        <v>Thomas Winter</v>
      </c>
      <c r="C30" s="7">
        <f>'Durchgangszeiten(Eingabe)'!N28</f>
        <v>0.059849537037037104</v>
      </c>
      <c r="D30" s="8">
        <f>'Durchgangszeiten(Eingabe)'!D28</f>
        <v>0.008310185185185226</v>
      </c>
      <c r="E30" s="6">
        <f t="shared" si="1"/>
        <v>12</v>
      </c>
      <c r="F30" s="9">
        <f>'Durchgangszeiten(Eingabe)'!H28-'Durchgangszeiten(Eingabe)'!F28</f>
        <v>0.0310879629629629</v>
      </c>
      <c r="G30" s="6">
        <f t="shared" si="2"/>
        <v>22</v>
      </c>
      <c r="H30" s="8">
        <f>'Durchgangszeiten(Eingabe)'!L28-'Durchgangszeiten(Eingabe)'!J28</f>
        <v>0.01839120370370373</v>
      </c>
      <c r="I30" s="6">
        <f t="shared" si="3"/>
        <v>23</v>
      </c>
    </row>
    <row r="31" spans="1:9" ht="25.5" customHeight="1">
      <c r="A31" s="6">
        <f t="shared" si="0"/>
        <v>25</v>
      </c>
      <c r="B31" s="1" t="str">
        <f>'Durchgangszeiten(Eingabe)'!A29</f>
        <v>Kurt Schmidmayer</v>
      </c>
      <c r="C31" s="7">
        <f>'Durchgangszeiten(Eingabe)'!N29</f>
        <v>0.06331018518518516</v>
      </c>
      <c r="D31" s="8">
        <f>'Durchgangszeiten(Eingabe)'!D29</f>
        <v>0.00912037037037039</v>
      </c>
      <c r="E31" s="6">
        <f t="shared" si="1"/>
        <v>20</v>
      </c>
      <c r="F31" s="9">
        <f>'Durchgangszeiten(Eingabe)'!H29-'Durchgangszeiten(Eingabe)'!F29</f>
        <v>0.03211805555555558</v>
      </c>
      <c r="G31" s="6">
        <f t="shared" si="2"/>
        <v>24</v>
      </c>
      <c r="H31" s="8">
        <f>'Durchgangszeiten(Eingabe)'!L29-'Durchgangszeiten(Eingabe)'!J29</f>
        <v>0.019849537037036957</v>
      </c>
      <c r="I31" s="6">
        <f t="shared" si="3"/>
        <v>25</v>
      </c>
    </row>
    <row r="32" spans="1:9" ht="25.5" customHeight="1">
      <c r="A32" s="6"/>
      <c r="C32" s="7"/>
      <c r="D32" s="8"/>
      <c r="E32" s="6"/>
      <c r="F32" s="9"/>
      <c r="G32" s="6"/>
      <c r="H32" s="8"/>
      <c r="I32" s="6"/>
    </row>
    <row r="33" spans="1:9" ht="25.5" customHeight="1">
      <c r="A33" s="6"/>
      <c r="C33" s="7"/>
      <c r="D33" s="8"/>
      <c r="E33" s="6"/>
      <c r="F33" s="9"/>
      <c r="G33" s="6"/>
      <c r="H33" s="8"/>
      <c r="I33" s="6"/>
    </row>
    <row r="34" spans="1:21" s="4" customFormat="1" ht="15.75">
      <c r="A34" s="10" t="s">
        <v>55</v>
      </c>
      <c r="C34" s="11"/>
      <c r="D34" s="12"/>
      <c r="E34" s="13"/>
      <c r="F34" s="14"/>
      <c r="G34" s="13"/>
      <c r="H34" s="12"/>
      <c r="I34" s="1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s="4" customFormat="1" ht="15">
      <c r="A35" s="10" t="s">
        <v>52</v>
      </c>
      <c r="B35" s="15"/>
      <c r="C35" s="3"/>
      <c r="D35" s="12"/>
      <c r="E35" s="13"/>
      <c r="F35" s="14"/>
      <c r="G35" s="13"/>
      <c r="H35" s="12"/>
      <c r="I35" s="1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s="4" customFormat="1" ht="15.75">
      <c r="A36" s="16" t="s">
        <v>6</v>
      </c>
      <c r="C36" s="11"/>
      <c r="D36" s="12"/>
      <c r="E36" s="13"/>
      <c r="F36" s="14"/>
      <c r="G36" s="13"/>
      <c r="H36" s="12"/>
      <c r="I36" s="1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9" ht="15.75">
      <c r="A37" s="68"/>
      <c r="C37" s="7"/>
      <c r="D37" s="8"/>
      <c r="E37" s="6"/>
      <c r="F37" s="9"/>
      <c r="G37" s="6"/>
      <c r="H37" s="8"/>
      <c r="I37" s="6"/>
    </row>
    <row r="38" spans="1:9" ht="25.5" customHeight="1">
      <c r="A38" s="17" t="s">
        <v>7</v>
      </c>
      <c r="C38" s="7"/>
      <c r="D38" s="8"/>
      <c r="E38" s="6"/>
      <c r="F38" s="9"/>
      <c r="G38" s="6"/>
      <c r="H38" s="8"/>
      <c r="I38" s="6"/>
    </row>
    <row r="39" spans="1:9" ht="25.5" customHeight="1">
      <c r="A39" s="6"/>
      <c r="C39" s="7"/>
      <c r="D39" s="8"/>
      <c r="E39" s="6"/>
      <c r="F39" s="9"/>
      <c r="G39" s="6"/>
      <c r="H39" s="8"/>
      <c r="I39" s="6"/>
    </row>
    <row r="40" spans="1:9" ht="25.5" customHeight="1">
      <c r="A40" s="6"/>
      <c r="C40" s="7"/>
      <c r="D40" s="8"/>
      <c r="E40" s="6"/>
      <c r="F40" s="9"/>
      <c r="G40" s="6"/>
      <c r="H40" s="8"/>
      <c r="I40" s="6"/>
    </row>
    <row r="41" spans="1:9" ht="25.5" customHeight="1">
      <c r="A41" s="6"/>
      <c r="C41" s="7"/>
      <c r="D41" s="8"/>
      <c r="E41" s="6"/>
      <c r="F41" s="9"/>
      <c r="G41" s="6"/>
      <c r="H41" s="8"/>
      <c r="I41" s="6"/>
    </row>
    <row r="42" spans="1:9" ht="25.5" customHeight="1">
      <c r="A42" s="6"/>
      <c r="C42" s="7"/>
      <c r="D42" s="8"/>
      <c r="E42" s="6"/>
      <c r="F42" s="9"/>
      <c r="G42" s="6"/>
      <c r="H42" s="8"/>
      <c r="I42" s="6"/>
    </row>
    <row r="43" spans="1:9" ht="25.5" customHeight="1">
      <c r="A43" s="6"/>
      <c r="C43" s="7"/>
      <c r="D43" s="8"/>
      <c r="E43" s="6"/>
      <c r="F43" s="9"/>
      <c r="G43" s="6"/>
      <c r="H43" s="8"/>
      <c r="I43" s="6"/>
    </row>
    <row r="44" spans="1:9" ht="25.5" customHeight="1">
      <c r="A44" s="6"/>
      <c r="C44" s="7"/>
      <c r="D44" s="8"/>
      <c r="E44" s="6"/>
      <c r="F44" s="9"/>
      <c r="G44" s="6"/>
      <c r="H44" s="8"/>
      <c r="I44" s="6"/>
    </row>
    <row r="45" spans="1:9" ht="25.5" customHeight="1">
      <c r="A45" s="6"/>
      <c r="C45" s="7"/>
      <c r="D45" s="8"/>
      <c r="E45" s="6"/>
      <c r="F45" s="9"/>
      <c r="G45" s="6"/>
      <c r="H45" s="8"/>
      <c r="I45" s="6"/>
    </row>
    <row r="46" spans="1:9" ht="25.5" customHeight="1">
      <c r="A46" s="6"/>
      <c r="C46" s="7"/>
      <c r="D46" s="8"/>
      <c r="E46" s="6"/>
      <c r="F46" s="9"/>
      <c r="G46" s="6"/>
      <c r="H46" s="8"/>
      <c r="I46" s="6"/>
    </row>
    <row r="47" spans="1:9" ht="25.5" customHeight="1">
      <c r="A47" s="6"/>
      <c r="C47" s="7"/>
      <c r="D47" s="8"/>
      <c r="E47" s="6"/>
      <c r="F47" s="9"/>
      <c r="G47" s="6"/>
      <c r="H47" s="8"/>
      <c r="I47" s="6"/>
    </row>
    <row r="48" spans="1:9" ht="25.5" customHeight="1">
      <c r="A48" s="6"/>
      <c r="C48" s="7"/>
      <c r="D48" s="8"/>
      <c r="E48" s="6"/>
      <c r="F48" s="9"/>
      <c r="G48" s="6"/>
      <c r="H48" s="8"/>
      <c r="I48" s="6"/>
    </row>
    <row r="49" spans="1:9" ht="25.5" customHeight="1">
      <c r="A49" s="6"/>
      <c r="C49" s="7"/>
      <c r="D49" s="8"/>
      <c r="E49" s="6"/>
      <c r="F49" s="9"/>
      <c r="G49" s="6"/>
      <c r="H49" s="8"/>
      <c r="I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hyperlinks>
    <hyperlink ref="A38" r:id="rId1" display="© www.free-eagle.at"/>
  </hyperlink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zoomScalePageLayoutView="0" workbookViewId="0" topLeftCell="A1">
      <selection activeCell="A1" sqref="A1:L1"/>
    </sheetView>
  </sheetViews>
  <sheetFormatPr defaultColWidth="11.421875" defaultRowHeight="15" customHeight="1"/>
  <cols>
    <col min="1" max="1" width="26.8515625" style="18" customWidth="1"/>
    <col min="2" max="2" width="8.140625" style="19" customWidth="1"/>
    <col min="3" max="3" width="10.140625" style="1" customWidth="1"/>
    <col min="4" max="4" width="4.28125" style="1" customWidth="1"/>
    <col min="5" max="5" width="12.140625" style="1" customWidth="1"/>
    <col min="6" max="6" width="3.8515625" style="1" customWidth="1"/>
    <col min="7" max="7" width="10.140625" style="1" customWidth="1"/>
    <col min="8" max="8" width="4.57421875" style="1" customWidth="1"/>
    <col min="9" max="9" width="10.140625" style="1" customWidth="1"/>
    <col min="10" max="10" width="4.57421875" style="1" customWidth="1"/>
    <col min="11" max="11" width="10.140625" style="1" customWidth="1"/>
    <col min="12" max="12" width="4.57421875" style="1" customWidth="1"/>
    <col min="13" max="13" width="11.421875" style="20" customWidth="1"/>
    <col min="14" max="16384" width="11.421875" style="1" customWidth="1"/>
  </cols>
  <sheetData>
    <row r="1" spans="1:20" ht="15" customHeight="1">
      <c r="A1" s="96" t="s">
        <v>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21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2"/>
      <c r="O2" s="2"/>
      <c r="P2" s="2"/>
      <c r="Q2" s="2"/>
      <c r="R2" s="2"/>
      <c r="S2" s="2"/>
      <c r="T2" s="2"/>
    </row>
    <row r="3" spans="1:20" ht="15" customHeight="1">
      <c r="A3" s="22" t="s">
        <v>9</v>
      </c>
      <c r="B3" s="23">
        <v>0.642361111111111</v>
      </c>
      <c r="C3" s="24"/>
      <c r="D3" s="24"/>
      <c r="E3" s="24"/>
      <c r="F3" s="25"/>
      <c r="G3" s="25"/>
      <c r="H3" s="25"/>
      <c r="I3" s="25"/>
      <c r="J3" s="25"/>
      <c r="K3" s="25"/>
      <c r="L3" s="25"/>
      <c r="M3" s="21"/>
      <c r="N3" s="2"/>
      <c r="O3" s="2"/>
      <c r="P3" s="2"/>
      <c r="Q3" s="2"/>
      <c r="R3" s="2"/>
      <c r="S3" s="2"/>
      <c r="T3" s="2"/>
    </row>
    <row r="4" spans="1:14" ht="15" customHeight="1">
      <c r="A4" s="26" t="s">
        <v>10</v>
      </c>
      <c r="B4" s="27" t="s">
        <v>11</v>
      </c>
      <c r="C4" s="97" t="s">
        <v>12</v>
      </c>
      <c r="D4" s="97"/>
      <c r="E4" s="97" t="s">
        <v>13</v>
      </c>
      <c r="F4" s="97"/>
      <c r="G4" s="97" t="s">
        <v>4</v>
      </c>
      <c r="H4" s="97"/>
      <c r="I4" s="97" t="s">
        <v>14</v>
      </c>
      <c r="J4" s="97"/>
      <c r="K4" s="98" t="s">
        <v>15</v>
      </c>
      <c r="L4" s="98"/>
      <c r="M4" s="21"/>
      <c r="N4" s="2"/>
    </row>
    <row r="5" spans="1:14" s="35" customFormat="1" ht="15" customHeight="1">
      <c r="A5" s="28" t="str">
        <f>'Durchgangszeiten(Eingabe)'!A5</f>
        <v>Anja Bröcker</v>
      </c>
      <c r="B5" s="29">
        <f>'Durchgangszeiten(Eingabe)'!B5</f>
        <v>5</v>
      </c>
      <c r="C5" s="30">
        <f>'Durchgangszeiten(Eingabe)'!C5-'Durchgangszeiten(Eingabe)'!$B$3</f>
        <v>0.006851851851851887</v>
      </c>
      <c r="D5" s="31">
        <f aca="true" t="shared" si="0" ref="D5:D29">RANK(C5,C$5:C$29,1)</f>
        <v>2</v>
      </c>
      <c r="E5" s="30">
        <f>'Durchgangszeiten(Eingabe)'!F5-'Durchgangszeiten(Eingabe)'!$B$3</f>
        <v>0.0078125</v>
      </c>
      <c r="F5" s="31">
        <f aca="true" t="shared" si="1" ref="F5:F29">RANK(E5,E$5:E$29,1)</f>
        <v>2</v>
      </c>
      <c r="G5" s="32">
        <f>'Durchgangszeiten(Eingabe)'!H5-'Durchgangszeiten(Eingabe)'!$B$3</f>
        <v>0.0349652777777778</v>
      </c>
      <c r="H5" s="31">
        <f aca="true" t="shared" si="2" ref="H5:H29">RANK(G5,G$5:G$29,1)</f>
        <v>3</v>
      </c>
      <c r="I5" s="32">
        <f>'Durchgangszeiten(Eingabe)'!J5-'Durchgangszeiten(Eingabe)'!$B$3</f>
        <v>0.03548611111111111</v>
      </c>
      <c r="J5" s="31">
        <f aca="true" t="shared" si="3" ref="J5:J29">RANK(I5,I$5:I$29,1)</f>
        <v>3</v>
      </c>
      <c r="K5" s="32">
        <f>'Durchgangszeiten(Eingabe)'!N5</f>
        <v>0.049849537037037095</v>
      </c>
      <c r="L5" s="33">
        <f aca="true" t="shared" si="4" ref="L5:L29">RANK(K5,K$5:K$29,1)</f>
        <v>1</v>
      </c>
      <c r="M5" s="69"/>
      <c r="N5" s="34"/>
    </row>
    <row r="6" spans="1:14" s="35" customFormat="1" ht="15" customHeight="1">
      <c r="A6" s="28" t="str">
        <f>'Durchgangszeiten(Eingabe)'!A6</f>
        <v>Kurt Körner</v>
      </c>
      <c r="B6" s="29">
        <f>'Durchgangszeiten(Eingabe)'!B6</f>
        <v>2</v>
      </c>
      <c r="C6" s="30">
        <f>'Durchgangszeiten(Eingabe)'!C6-'Durchgangszeiten(Eingabe)'!$B$3</f>
        <v>0.007337962962963074</v>
      </c>
      <c r="D6" s="31">
        <f t="shared" si="0"/>
        <v>4</v>
      </c>
      <c r="E6" s="30">
        <f>'Durchgangszeiten(Eingabe)'!F6-'Durchgangszeiten(Eingabe)'!$B$3</f>
        <v>0.008877314814814907</v>
      </c>
      <c r="F6" s="31">
        <f t="shared" si="1"/>
        <v>6</v>
      </c>
      <c r="G6" s="32">
        <f>'Durchgangszeiten(Eingabe)'!H6-'Durchgangszeiten(Eingabe)'!$B$3</f>
        <v>0.03501157407407407</v>
      </c>
      <c r="H6" s="31">
        <f t="shared" si="2"/>
        <v>5</v>
      </c>
      <c r="I6" s="32">
        <f>'Durchgangszeiten(Eingabe)'!J6-'Durchgangszeiten(Eingabe)'!$B$3</f>
        <v>0.03562500000000002</v>
      </c>
      <c r="J6" s="31">
        <f t="shared" si="3"/>
        <v>5</v>
      </c>
      <c r="K6" s="32">
        <f>'Durchgangszeiten(Eingabe)'!N6</f>
        <v>0.049988425925926006</v>
      </c>
      <c r="L6" s="36">
        <f t="shared" si="4"/>
        <v>2</v>
      </c>
      <c r="M6" s="69"/>
      <c r="N6" s="34"/>
    </row>
    <row r="7" spans="1:14" s="35" customFormat="1" ht="15" customHeight="1">
      <c r="A7" s="28" t="str">
        <f>'Durchgangszeiten(Eingabe)'!A7</f>
        <v>Walter Fasching</v>
      </c>
      <c r="B7" s="29">
        <f>'Durchgangszeiten(Eingabe)'!B7</f>
        <v>3</v>
      </c>
      <c r="C7" s="30">
        <f>'Durchgangszeiten(Eingabe)'!C7-'Durchgangszeiten(Eingabe)'!$B$3</f>
        <v>0.008020833333333366</v>
      </c>
      <c r="D7" s="31">
        <f t="shared" si="0"/>
        <v>7</v>
      </c>
      <c r="E7" s="30">
        <f>'Durchgangszeiten(Eingabe)'!F7-'Durchgangszeiten(Eingabe)'!$B$3</f>
        <v>0.009456018518518627</v>
      </c>
      <c r="F7" s="31">
        <f t="shared" si="1"/>
        <v>11</v>
      </c>
      <c r="G7" s="32">
        <f>'Durchgangszeiten(Eingabe)'!H7-'Durchgangszeiten(Eingabe)'!$B$3</f>
        <v>0.03498842592592599</v>
      </c>
      <c r="H7" s="31">
        <f t="shared" si="2"/>
        <v>4</v>
      </c>
      <c r="I7" s="32">
        <f>'Durchgangszeiten(Eingabe)'!J7-'Durchgangszeiten(Eingabe)'!$B$3</f>
        <v>0.035497685185185146</v>
      </c>
      <c r="J7" s="31">
        <f t="shared" si="3"/>
        <v>4</v>
      </c>
      <c r="K7" s="32">
        <f>'Durchgangszeiten(Eingabe)'!N7</f>
        <v>0.05016203703703703</v>
      </c>
      <c r="L7" s="36">
        <f t="shared" si="4"/>
        <v>3</v>
      </c>
      <c r="M7" s="69"/>
      <c r="N7" s="34"/>
    </row>
    <row r="8" spans="1:13" s="35" customFormat="1" ht="15" customHeight="1">
      <c r="A8" s="28" t="str">
        <f>'Durchgangszeiten(Eingabe)'!A8</f>
        <v>Martin Keiml</v>
      </c>
      <c r="B8" s="29">
        <f>'Durchgangszeiten(Eingabe)'!B8</f>
        <v>23</v>
      </c>
      <c r="C8" s="30">
        <f>'Durchgangszeiten(Eingabe)'!C8-'Durchgangszeiten(Eingabe)'!$B$3</f>
        <v>0.0062268518518519</v>
      </c>
      <c r="D8" s="31">
        <f t="shared" si="0"/>
        <v>1</v>
      </c>
      <c r="E8" s="30">
        <f>'Durchgangszeiten(Eingabe)'!F8-'Durchgangszeiten(Eingabe)'!$B$3</f>
        <v>0.006701388888888937</v>
      </c>
      <c r="F8" s="31">
        <f t="shared" si="1"/>
        <v>1</v>
      </c>
      <c r="G8" s="32">
        <f>'Durchgangszeiten(Eingabe)'!H8-'Durchgangszeiten(Eingabe)'!$B$3</f>
        <v>0.03368055555555571</v>
      </c>
      <c r="H8" s="31">
        <f t="shared" si="2"/>
        <v>1</v>
      </c>
      <c r="I8" s="32">
        <f>'Durchgangszeiten(Eingabe)'!J8-'Durchgangszeiten(Eingabe)'!$B$3</f>
        <v>0.03410879629629626</v>
      </c>
      <c r="J8" s="31">
        <f t="shared" si="3"/>
        <v>1</v>
      </c>
      <c r="K8" s="32">
        <f>'Durchgangszeiten(Eingabe)'!N8</f>
        <v>0.05020833333333341</v>
      </c>
      <c r="L8" s="36">
        <f t="shared" si="4"/>
        <v>4</v>
      </c>
      <c r="M8" s="69"/>
    </row>
    <row r="9" spans="1:14" s="35" customFormat="1" ht="15" customHeight="1">
      <c r="A9" s="28" t="str">
        <f>'Durchgangszeiten(Eingabe)'!A9</f>
        <v>Paul Richter</v>
      </c>
      <c r="B9" s="29">
        <f>'Durchgangszeiten(Eingabe)'!B9</f>
        <v>4</v>
      </c>
      <c r="C9" s="30">
        <f>'Durchgangszeiten(Eingabe)'!C9-'Durchgangszeiten(Eingabe)'!$B$3</f>
        <v>0.008090277777777821</v>
      </c>
      <c r="D9" s="31">
        <f t="shared" si="0"/>
        <v>8</v>
      </c>
      <c r="E9" s="30">
        <f>'Durchgangszeiten(Eingabe)'!F9-'Durchgangszeiten(Eingabe)'!$B$3</f>
        <v>0.00881944444444449</v>
      </c>
      <c r="F9" s="31">
        <f t="shared" si="1"/>
        <v>5</v>
      </c>
      <c r="G9" s="32">
        <f>'Durchgangszeiten(Eingabe)'!H9-'Durchgangszeiten(Eingabe)'!$B$3</f>
        <v>0.035509259259259296</v>
      </c>
      <c r="H9" s="31">
        <f t="shared" si="2"/>
        <v>6</v>
      </c>
      <c r="I9" s="32">
        <f>'Durchgangszeiten(Eingabe)'!J9-'Durchgangszeiten(Eingabe)'!$B$3</f>
        <v>0.035937499999999956</v>
      </c>
      <c r="J9" s="31">
        <f t="shared" si="3"/>
        <v>6</v>
      </c>
      <c r="K9" s="32">
        <f>'Durchgangszeiten(Eingabe)'!N9</f>
        <v>0.05204861111111114</v>
      </c>
      <c r="L9" s="36">
        <f t="shared" si="4"/>
        <v>5</v>
      </c>
      <c r="M9" s="69"/>
      <c r="N9" s="34"/>
    </row>
    <row r="10" spans="1:13" s="35" customFormat="1" ht="15" customHeight="1">
      <c r="A10" s="28" t="str">
        <f>'Durchgangszeiten(Eingabe)'!A10</f>
        <v>Franz Heily</v>
      </c>
      <c r="B10" s="29">
        <f>'Durchgangszeiten(Eingabe)'!B10</f>
        <v>30</v>
      </c>
      <c r="C10" s="30">
        <f>'Durchgangszeiten(Eingabe)'!C10-'Durchgangszeiten(Eingabe)'!$B$3</f>
        <v>0.008645833333333464</v>
      </c>
      <c r="D10" s="31">
        <f t="shared" si="0"/>
        <v>15</v>
      </c>
      <c r="E10" s="30">
        <f>'Durchgangszeiten(Eingabe)'!F10-'Durchgangszeiten(Eingabe)'!$B$3</f>
        <v>0.009583333333333388</v>
      </c>
      <c r="F10" s="31">
        <f t="shared" si="1"/>
        <v>15</v>
      </c>
      <c r="G10" s="32">
        <f>'Durchgangszeiten(Eingabe)'!H10-'Durchgangszeiten(Eingabe)'!$B$3</f>
        <v>0.034942129629629726</v>
      </c>
      <c r="H10" s="31">
        <f t="shared" si="2"/>
        <v>2</v>
      </c>
      <c r="I10" s="32">
        <f>'Durchgangszeiten(Eingabe)'!J10-'Durchgangszeiten(Eingabe)'!$B$3</f>
        <v>0.03532407407407412</v>
      </c>
      <c r="J10" s="31">
        <f t="shared" si="3"/>
        <v>2</v>
      </c>
      <c r="K10" s="32">
        <f>'Durchgangszeiten(Eingabe)'!N10</f>
        <v>0.052280092592592586</v>
      </c>
      <c r="L10" s="36">
        <f t="shared" si="4"/>
        <v>6</v>
      </c>
      <c r="M10" s="69"/>
    </row>
    <row r="11" spans="1:13" s="35" customFormat="1" ht="15" customHeight="1">
      <c r="A11" s="28" t="str">
        <f>'Durchgangszeiten(Eingabe)'!A11</f>
        <v>Alexander Heili</v>
      </c>
      <c r="B11" s="29">
        <f>'Durchgangszeiten(Eingabe)'!B11</f>
        <v>8</v>
      </c>
      <c r="C11" s="30">
        <f>'Durchgangszeiten(Eingabe)'!C11-'Durchgangszeiten(Eingabe)'!$B$3</f>
        <v>0.009189814814814845</v>
      </c>
      <c r="D11" s="31">
        <f t="shared" si="0"/>
        <v>21</v>
      </c>
      <c r="E11" s="30">
        <f>'Durchgangszeiten(Eingabe)'!F11-'Durchgangszeiten(Eingabe)'!$B$3</f>
        <v>0.010254629629629752</v>
      </c>
      <c r="F11" s="31">
        <f t="shared" si="1"/>
        <v>19</v>
      </c>
      <c r="G11" s="32">
        <f>'Durchgangszeiten(Eingabe)'!H11-'Durchgangszeiten(Eingabe)'!$B$3</f>
        <v>0.03717592592592589</v>
      </c>
      <c r="H11" s="31">
        <f t="shared" si="2"/>
        <v>15</v>
      </c>
      <c r="I11" s="32">
        <f>'Durchgangszeiten(Eingabe)'!J11-'Durchgangszeiten(Eingabe)'!$B$3</f>
        <v>0.03766203703703708</v>
      </c>
      <c r="J11" s="31">
        <f t="shared" si="3"/>
        <v>15</v>
      </c>
      <c r="K11" s="32">
        <f>'Durchgangszeiten(Eingabe)'!N11</f>
        <v>0.0524421296296298</v>
      </c>
      <c r="L11" s="36">
        <f t="shared" si="4"/>
        <v>7</v>
      </c>
      <c r="M11" s="69"/>
    </row>
    <row r="12" spans="1:13" s="35" customFormat="1" ht="15" customHeight="1">
      <c r="A12" s="28" t="str">
        <f>'Durchgangszeiten(Eingabe)'!A12</f>
        <v>Klaus Kaiser</v>
      </c>
      <c r="B12" s="29">
        <f>'Durchgangszeiten(Eingabe)'!B12</f>
        <v>16</v>
      </c>
      <c r="C12" s="30">
        <f>'Durchgangszeiten(Eingabe)'!C12-'Durchgangszeiten(Eingabe)'!$B$3</f>
        <v>0.008912037037037135</v>
      </c>
      <c r="D12" s="31">
        <f t="shared" si="0"/>
        <v>17</v>
      </c>
      <c r="E12" s="30">
        <f>'Durchgangszeiten(Eingabe)'!F12-'Durchgangszeiten(Eingabe)'!$B$3</f>
        <v>0.009733796296296338</v>
      </c>
      <c r="F12" s="31">
        <f t="shared" si="1"/>
        <v>16</v>
      </c>
      <c r="G12" s="32">
        <f>'Durchgangszeiten(Eingabe)'!H12-'Durchgangszeiten(Eingabe)'!$B$3</f>
        <v>0.037418981481481595</v>
      </c>
      <c r="H12" s="31">
        <f t="shared" si="2"/>
        <v>16</v>
      </c>
      <c r="I12" s="32">
        <f>'Durchgangszeiten(Eingabe)'!J12-'Durchgangszeiten(Eingabe)'!$B$3</f>
        <v>0.03806712962962966</v>
      </c>
      <c r="J12" s="31">
        <f t="shared" si="3"/>
        <v>17</v>
      </c>
      <c r="K12" s="32">
        <f>'Durchgangszeiten(Eingabe)'!N12</f>
        <v>0.05278935185185196</v>
      </c>
      <c r="L12" s="36">
        <f t="shared" si="4"/>
        <v>8</v>
      </c>
      <c r="M12" s="69"/>
    </row>
    <row r="13" spans="1:13" s="35" customFormat="1" ht="15" customHeight="1">
      <c r="A13" s="28" t="str">
        <f>'Durchgangszeiten(Eingabe)'!A13</f>
        <v>Hermann Keiml</v>
      </c>
      <c r="B13" s="29">
        <f>'Durchgangszeiten(Eingabe)'!B13</f>
        <v>25</v>
      </c>
      <c r="C13" s="30">
        <f>'Durchgangszeiten(Eingabe)'!C13-'Durchgangszeiten(Eingabe)'!$B$3</f>
        <v>0.008356481481481604</v>
      </c>
      <c r="D13" s="31">
        <f t="shared" si="0"/>
        <v>13</v>
      </c>
      <c r="E13" s="30">
        <f>'Durchgangszeiten(Eingabe)'!F13-'Durchgangszeiten(Eingabe)'!$B$3</f>
        <v>0.00984953703703706</v>
      </c>
      <c r="F13" s="31">
        <f t="shared" si="1"/>
        <v>17</v>
      </c>
      <c r="G13" s="32">
        <f>'Durchgangszeiten(Eingabe)'!H13-'Durchgangszeiten(Eingabe)'!$B$3</f>
        <v>0.03675925925925938</v>
      </c>
      <c r="H13" s="31">
        <f t="shared" si="2"/>
        <v>13</v>
      </c>
      <c r="I13" s="32">
        <f>'Durchgangszeiten(Eingabe)'!J13-'Durchgangszeiten(Eingabe)'!$B$3</f>
        <v>0.03717592592592589</v>
      </c>
      <c r="J13" s="31">
        <f t="shared" si="3"/>
        <v>12</v>
      </c>
      <c r="K13" s="32">
        <f>'Durchgangszeiten(Eingabe)'!N13</f>
        <v>0.053020833333333295</v>
      </c>
      <c r="L13" s="36">
        <f t="shared" si="4"/>
        <v>9</v>
      </c>
      <c r="M13" s="69"/>
    </row>
    <row r="14" spans="1:13" s="35" customFormat="1" ht="15" customHeight="1">
      <c r="A14" s="28" t="str">
        <f>'Durchgangszeiten(Eingabe)'!A14</f>
        <v>Matthias Doubek</v>
      </c>
      <c r="B14" s="29">
        <f>'Durchgangszeiten(Eingabe)'!B14</f>
        <v>22</v>
      </c>
      <c r="C14" s="30">
        <f>'Durchgangszeiten(Eingabe)'!C14-'Durchgangszeiten(Eingabe)'!$B$3</f>
        <v>0.008217592592592693</v>
      </c>
      <c r="D14" s="31">
        <f t="shared" si="0"/>
        <v>10</v>
      </c>
      <c r="E14" s="30">
        <f>'Durchgangszeiten(Eingabe)'!F14-'Durchgangszeiten(Eingabe)'!$B$3</f>
        <v>0.009432870370370439</v>
      </c>
      <c r="F14" s="31">
        <f t="shared" si="1"/>
        <v>9</v>
      </c>
      <c r="G14" s="32">
        <f>'Durchgangszeiten(Eingabe)'!H14-'Durchgangszeiten(Eingabe)'!$B$3</f>
        <v>0.03642361111111114</v>
      </c>
      <c r="H14" s="31">
        <f t="shared" si="2"/>
        <v>11</v>
      </c>
      <c r="I14" s="32">
        <f>'Durchgangszeiten(Eingabe)'!J14-'Durchgangszeiten(Eingabe)'!$B$3</f>
        <v>0.03688657407407403</v>
      </c>
      <c r="J14" s="31">
        <f t="shared" si="3"/>
        <v>10</v>
      </c>
      <c r="K14" s="32">
        <f>'Durchgangszeiten(Eingabe)'!N14</f>
        <v>0.053159722222222205</v>
      </c>
      <c r="L14" s="36">
        <f t="shared" si="4"/>
        <v>10</v>
      </c>
      <c r="M14" s="69"/>
    </row>
    <row r="15" spans="1:13" s="35" customFormat="1" ht="15" customHeight="1">
      <c r="A15" s="28" t="str">
        <f>'Durchgangszeiten(Eingabe)'!A15</f>
        <v>Harald Kaufmann / Franz Kurzreither</v>
      </c>
      <c r="B15" s="29">
        <f>'Durchgangszeiten(Eingabe)'!B15</f>
        <v>7</v>
      </c>
      <c r="C15" s="30">
        <f>'Durchgangszeiten(Eingabe)'!C15-'Durchgangszeiten(Eingabe)'!$B$3</f>
        <v>0.008703703703703769</v>
      </c>
      <c r="D15" s="31">
        <f t="shared" si="0"/>
        <v>16</v>
      </c>
      <c r="E15" s="30">
        <f>'Durchgangszeiten(Eingabe)'!F15-'Durchgangszeiten(Eingabe)'!$B$3</f>
        <v>0.009444444444444478</v>
      </c>
      <c r="F15" s="31">
        <f t="shared" si="1"/>
        <v>10</v>
      </c>
      <c r="G15" s="32">
        <f>'Durchgangszeiten(Eingabe)'!H15-'Durchgangszeiten(Eingabe)'!$B$3</f>
        <v>0.03574074074074085</v>
      </c>
      <c r="H15" s="31">
        <f t="shared" si="2"/>
        <v>8</v>
      </c>
      <c r="I15" s="32">
        <f>'Durchgangszeiten(Eingabe)'!J15-'Durchgangszeiten(Eingabe)'!$B$3</f>
        <v>0.03597222222222218</v>
      </c>
      <c r="J15" s="31">
        <f t="shared" si="3"/>
        <v>7</v>
      </c>
      <c r="K15" s="32">
        <f>'Durchgangszeiten(Eingabe)'!N15</f>
        <v>0.053298611111111116</v>
      </c>
      <c r="L15" s="36">
        <f t="shared" si="4"/>
        <v>11</v>
      </c>
      <c r="M15" s="69"/>
    </row>
    <row r="16" spans="1:13" s="35" customFormat="1" ht="15" customHeight="1">
      <c r="A16" s="28" t="str">
        <f>'Durchgangszeiten(Eingabe)'!A16</f>
        <v>Stefan Fritz</v>
      </c>
      <c r="B16" s="29">
        <f>'Durchgangszeiten(Eingabe)'!B16</f>
        <v>12</v>
      </c>
      <c r="C16" s="30">
        <f>'Durchgangszeiten(Eingabe)'!C16-'Durchgangszeiten(Eingabe)'!$B$3</f>
        <v>0.009027777777777857</v>
      </c>
      <c r="D16" s="31">
        <f t="shared" si="0"/>
        <v>19</v>
      </c>
      <c r="E16" s="30">
        <f>'Durchgangszeiten(Eingabe)'!F16-'Durchgangszeiten(Eingabe)'!$B$3</f>
        <v>0.010312500000000058</v>
      </c>
      <c r="F16" s="31">
        <f t="shared" si="1"/>
        <v>20</v>
      </c>
      <c r="G16" s="32">
        <f>'Durchgangszeiten(Eingabe)'!H16-'Durchgangszeiten(Eingabe)'!$B$3</f>
        <v>0.03686342592592595</v>
      </c>
      <c r="H16" s="31">
        <f t="shared" si="2"/>
        <v>14</v>
      </c>
      <c r="I16" s="32">
        <f>'Durchgangszeiten(Eingabe)'!J16-'Durchgangszeiten(Eingabe)'!$B$3</f>
        <v>0.03734953703703703</v>
      </c>
      <c r="J16" s="31">
        <f t="shared" si="3"/>
        <v>13</v>
      </c>
      <c r="K16" s="32">
        <f>'Durchgangszeiten(Eingabe)'!N16</f>
        <v>0.05350694444444448</v>
      </c>
      <c r="L16" s="36">
        <f t="shared" si="4"/>
        <v>12</v>
      </c>
      <c r="M16" s="69"/>
    </row>
    <row r="17" spans="1:13" s="35" customFormat="1" ht="15" customHeight="1">
      <c r="A17" s="28" t="str">
        <f>'Durchgangszeiten(Eingabe)'!A19</f>
        <v>Jürgen Heger</v>
      </c>
      <c r="B17" s="29">
        <f>'Durchgangszeiten(Eingabe)'!B19</f>
        <v>15</v>
      </c>
      <c r="C17" s="30">
        <f>'Durchgangszeiten(Eingabe)'!C19-'Durchgangszeiten(Eingabe)'!$B$3</f>
        <v>0.0071759259259259744</v>
      </c>
      <c r="D17" s="31">
        <f t="shared" si="0"/>
        <v>3</v>
      </c>
      <c r="E17" s="30">
        <f>'Durchgangszeiten(Eingabe)'!F19-'Durchgangszeiten(Eingabe)'!$B$3</f>
        <v>0.00810185185185186</v>
      </c>
      <c r="F17" s="31">
        <f t="shared" si="1"/>
        <v>3</v>
      </c>
      <c r="G17" s="32">
        <f>'Durchgangszeiten(Eingabe)'!H19-'Durchgangszeiten(Eingabe)'!$B$3</f>
        <v>0.035682870370370434</v>
      </c>
      <c r="H17" s="31">
        <f t="shared" si="2"/>
        <v>7</v>
      </c>
      <c r="I17" s="32">
        <f>'Durchgangszeiten(Eingabe)'!J19-'Durchgangszeiten(Eingabe)'!$B$3</f>
        <v>0.036388888888888915</v>
      </c>
      <c r="J17" s="31">
        <f t="shared" si="3"/>
        <v>8</v>
      </c>
      <c r="K17" s="32">
        <f>'Durchgangszeiten(Eingabe)'!N19</f>
        <v>0.054062500000000124</v>
      </c>
      <c r="L17" s="36">
        <f t="shared" si="4"/>
        <v>15</v>
      </c>
      <c r="M17" s="69"/>
    </row>
    <row r="18" spans="1:13" s="35" customFormat="1" ht="15" customHeight="1">
      <c r="A18" s="28" t="str">
        <f>'Durchgangszeiten(Eingabe)'!A20</f>
        <v>Reinhard Gererstorfer</v>
      </c>
      <c r="B18" s="29">
        <f>'Durchgangszeiten(Eingabe)'!B20</f>
        <v>11</v>
      </c>
      <c r="C18" s="30">
        <f>'Durchgangszeiten(Eingabe)'!C20-'Durchgangszeiten(Eingabe)'!$B$3</f>
        <v>0.010543981481481612</v>
      </c>
      <c r="D18" s="31">
        <f t="shared" si="0"/>
        <v>25</v>
      </c>
      <c r="E18" s="30">
        <f>'Durchgangszeiten(Eingabe)'!F20-'Durchgangszeiten(Eingabe)'!$B$3</f>
        <v>0.011666666666666714</v>
      </c>
      <c r="F18" s="31">
        <f t="shared" si="1"/>
        <v>25</v>
      </c>
      <c r="G18" s="32">
        <f>'Durchgangszeiten(Eingabe)'!H20-'Durchgangszeiten(Eingabe)'!$B$3</f>
        <v>0.03782407407407418</v>
      </c>
      <c r="H18" s="31">
        <f t="shared" si="2"/>
        <v>18</v>
      </c>
      <c r="I18" s="32">
        <f>'Durchgangszeiten(Eingabe)'!J20-'Durchgangszeiten(Eingabe)'!$B$3</f>
        <v>0.03835648148148152</v>
      </c>
      <c r="J18" s="31">
        <f t="shared" si="3"/>
        <v>18</v>
      </c>
      <c r="K18" s="32">
        <f>'Durchgangszeiten(Eingabe)'!N20</f>
        <v>0.05423611111111115</v>
      </c>
      <c r="L18" s="36">
        <f t="shared" si="4"/>
        <v>16</v>
      </c>
      <c r="M18" s="69"/>
    </row>
    <row r="19" spans="1:14" s="35" customFormat="1" ht="15" customHeight="1">
      <c r="A19" s="28" t="str">
        <f>'Durchgangszeiten(Eingabe)'!A21</f>
        <v>Oliver Rous</v>
      </c>
      <c r="B19" s="29">
        <f>'Durchgangszeiten(Eingabe)'!B21</f>
        <v>19</v>
      </c>
      <c r="C19" s="30">
        <f>'Durchgangszeiten(Eingabe)'!C21-'Durchgangszeiten(Eingabe)'!$B$3</f>
        <v>0.007754629629629695</v>
      </c>
      <c r="D19" s="31">
        <f t="shared" si="0"/>
        <v>5</v>
      </c>
      <c r="E19" s="30">
        <f>'Durchgangszeiten(Eingabe)'!F21-'Durchgangszeiten(Eingabe)'!$B$3</f>
        <v>0.008703703703703769</v>
      </c>
      <c r="F19" s="31">
        <f t="shared" si="1"/>
        <v>4</v>
      </c>
      <c r="G19" s="32">
        <f>'Durchgangszeiten(Eingabe)'!H21-'Durchgangszeiten(Eingabe)'!$B$3</f>
        <v>0.037430555555555634</v>
      </c>
      <c r="H19" s="31">
        <f t="shared" si="2"/>
        <v>17</v>
      </c>
      <c r="I19" s="32">
        <f>'Durchgangszeiten(Eingabe)'!J21-'Durchgangszeiten(Eingabe)'!$B$3</f>
        <v>0.03804398148148147</v>
      </c>
      <c r="J19" s="31">
        <f t="shared" si="3"/>
        <v>16</v>
      </c>
      <c r="K19" s="32">
        <f>'Durchgangszeiten(Eingabe)'!N21</f>
        <v>0.05437500000000006</v>
      </c>
      <c r="L19" s="36">
        <f t="shared" si="4"/>
        <v>17</v>
      </c>
      <c r="M19" s="69"/>
      <c r="N19" s="34"/>
    </row>
    <row r="20" spans="1:13" s="35" customFormat="1" ht="15" customHeight="1">
      <c r="A20" s="28" t="str">
        <f>'Durchgangszeiten(Eingabe)'!A17</f>
        <v>Klaus Lukaseder</v>
      </c>
      <c r="B20" s="29">
        <f>'Durchgangszeiten(Eingabe)'!B17</f>
        <v>26</v>
      </c>
      <c r="C20" s="30">
        <f>'Durchgangszeiten(Eingabe)'!C17-'Durchgangszeiten(Eingabe)'!$B$3</f>
        <v>0.008587962962963047</v>
      </c>
      <c r="D20" s="31">
        <f t="shared" si="0"/>
        <v>14</v>
      </c>
      <c r="E20" s="30">
        <f>'Durchgangszeiten(Eingabe)'!F17-'Durchgangszeiten(Eingabe)'!$B$3</f>
        <v>0.009479166666666705</v>
      </c>
      <c r="F20" s="31">
        <f t="shared" si="1"/>
        <v>13</v>
      </c>
      <c r="G20" s="32">
        <f>'Durchgangszeiten(Eingabe)'!H17-'Durchgangszeiten(Eingabe)'!$B$3</f>
        <v>0.03804398148148158</v>
      </c>
      <c r="H20" s="31">
        <f t="shared" si="2"/>
        <v>19</v>
      </c>
      <c r="I20" s="32">
        <f>'Durchgangszeiten(Eingabe)'!J17-'Durchgangszeiten(Eingabe)'!$B$3</f>
        <v>0.038576388888888924</v>
      </c>
      <c r="J20" s="31">
        <f t="shared" si="3"/>
        <v>19</v>
      </c>
      <c r="K20" s="32">
        <f>'Durchgangszeiten(Eingabe)'!N17</f>
        <v>0.05355324074074075</v>
      </c>
      <c r="L20" s="36">
        <f t="shared" si="4"/>
        <v>13</v>
      </c>
      <c r="M20" s="69"/>
    </row>
    <row r="21" spans="1:13" s="35" customFormat="1" ht="15" customHeight="1">
      <c r="A21" s="28" t="str">
        <f>'Durchgangszeiten(Eingabe)'!A18</f>
        <v>Jürgen Grubek</v>
      </c>
      <c r="B21" s="29">
        <f>'Durchgangszeiten(Eingabe)'!B18</f>
        <v>1</v>
      </c>
      <c r="C21" s="30">
        <f>'Durchgangszeiten(Eingabe)'!C18-'Durchgangszeiten(Eingabe)'!$B$3</f>
        <v>0.00796296296296306</v>
      </c>
      <c r="D21" s="31">
        <f t="shared" si="0"/>
        <v>6</v>
      </c>
      <c r="E21" s="30">
        <f>'Durchgangszeiten(Eingabe)'!F18-'Durchgangszeiten(Eingabe)'!$B$3</f>
        <v>0.009074074074074123</v>
      </c>
      <c r="F21" s="31">
        <f t="shared" si="1"/>
        <v>7</v>
      </c>
      <c r="G21" s="32">
        <f>'Durchgangszeiten(Eingabe)'!H18-'Durchgangszeiten(Eingabe)'!$B$3</f>
        <v>0.036402777777777784</v>
      </c>
      <c r="H21" s="31">
        <f t="shared" si="2"/>
        <v>10</v>
      </c>
      <c r="I21" s="32">
        <f>'Durchgangszeiten(Eingabe)'!J18-'Durchgangszeiten(Eingabe)'!$B$3</f>
        <v>0.03684027777777776</v>
      </c>
      <c r="J21" s="31">
        <f t="shared" si="3"/>
        <v>9</v>
      </c>
      <c r="K21" s="32">
        <f>'Durchgangszeiten(Eingabe)'!N18</f>
        <v>0.05372685185185189</v>
      </c>
      <c r="L21" s="36">
        <f t="shared" si="4"/>
        <v>14</v>
      </c>
      <c r="M21" s="69"/>
    </row>
    <row r="22" spans="1:13" s="35" customFormat="1" ht="15" customHeight="1">
      <c r="A22" s="28" t="str">
        <f>'Durchgangszeiten(Eingabe)'!A22</f>
        <v>Christoph Poindl</v>
      </c>
      <c r="B22" s="29">
        <f>'Durchgangszeiten(Eingabe)'!B22</f>
        <v>18</v>
      </c>
      <c r="C22" s="30">
        <f>'Durchgangszeiten(Eingabe)'!C22-'Durchgangszeiten(Eingabe)'!$B$3</f>
        <v>0.00898148148148148</v>
      </c>
      <c r="D22" s="31">
        <f t="shared" si="0"/>
        <v>18</v>
      </c>
      <c r="E22" s="30">
        <f>'Durchgangszeiten(Eingabe)'!F22-'Durchgangszeiten(Eingabe)'!$B$3</f>
        <v>0.00998842592592597</v>
      </c>
      <c r="F22" s="31">
        <f t="shared" si="1"/>
        <v>18</v>
      </c>
      <c r="G22" s="32">
        <f>'Durchgangszeiten(Eingabe)'!H22-'Durchgangszeiten(Eingabe)'!$B$3</f>
        <v>0.036701388888888964</v>
      </c>
      <c r="H22" s="31">
        <f t="shared" si="2"/>
        <v>12</v>
      </c>
      <c r="I22" s="32">
        <f>'Durchgangszeiten(Eingabe)'!J22-'Durchgangszeiten(Eingabe)'!$B$3</f>
        <v>0.03745370370370371</v>
      </c>
      <c r="J22" s="31">
        <f t="shared" si="3"/>
        <v>14</v>
      </c>
      <c r="K22" s="32">
        <f>'Durchgangszeiten(Eingabe)'!N22</f>
        <v>0.054641203703703844</v>
      </c>
      <c r="L22" s="36">
        <f t="shared" si="4"/>
        <v>18</v>
      </c>
      <c r="M22" s="69"/>
    </row>
    <row r="23" spans="1:13" s="35" customFormat="1" ht="15" customHeight="1">
      <c r="A23" s="28" t="str">
        <f>'Durchgangszeiten(Eingabe)'!A23</f>
        <v>Robert Puhr</v>
      </c>
      <c r="B23" s="29">
        <f>'Durchgangszeiten(Eingabe)'!B23</f>
        <v>27</v>
      </c>
      <c r="C23" s="30">
        <f>'Durchgangszeiten(Eingabe)'!C23-'Durchgangszeiten(Eingabe)'!$B$3</f>
        <v>0.009652777777777843</v>
      </c>
      <c r="D23" s="31">
        <f t="shared" si="0"/>
        <v>23</v>
      </c>
      <c r="E23" s="30">
        <f>'Durchgangszeiten(Eingabe)'!F23-'Durchgangszeiten(Eingabe)'!$B$3</f>
        <v>0.010659722222222223</v>
      </c>
      <c r="F23" s="31">
        <f t="shared" si="1"/>
        <v>21</v>
      </c>
      <c r="G23" s="32">
        <f>'Durchgangszeiten(Eingabe)'!H23-'Durchgangszeiten(Eingabe)'!$B$3</f>
        <v>0.03865740740740753</v>
      </c>
      <c r="H23" s="31">
        <f t="shared" si="2"/>
        <v>20</v>
      </c>
      <c r="I23" s="32">
        <f>'Durchgangszeiten(Eingabe)'!J23-'Durchgangszeiten(Eingabe)'!$B$3</f>
        <v>0.03950231481481481</v>
      </c>
      <c r="J23" s="31">
        <f t="shared" si="3"/>
        <v>20</v>
      </c>
      <c r="K23" s="32">
        <f>'Durchgangszeiten(Eingabe)'!N23</f>
        <v>0.05511574074074077</v>
      </c>
      <c r="L23" s="36">
        <f t="shared" si="4"/>
        <v>19</v>
      </c>
      <c r="M23" s="69"/>
    </row>
    <row r="24" spans="1:13" s="35" customFormat="1" ht="15" customHeight="1">
      <c r="A24" s="28" t="str">
        <f>'Durchgangszeiten(Eingabe)'!A24</f>
        <v>Thomas Gössl</v>
      </c>
      <c r="B24" s="29">
        <f>'Durchgangszeiten(Eingabe)'!B24</f>
        <v>10</v>
      </c>
      <c r="C24" s="30">
        <f>'Durchgangszeiten(Eingabe)'!C24-'Durchgangszeiten(Eingabe)'!$B$3</f>
        <v>0.008182870370370465</v>
      </c>
      <c r="D24" s="31">
        <f t="shared" si="0"/>
        <v>9</v>
      </c>
      <c r="E24" s="30">
        <f>'Durchgangszeiten(Eingabe)'!F24-'Durchgangszeiten(Eingabe)'!$B$3</f>
        <v>0.009189814814814845</v>
      </c>
      <c r="F24" s="31">
        <f t="shared" si="1"/>
        <v>8</v>
      </c>
      <c r="G24" s="32">
        <f>'Durchgangszeiten(Eingabe)'!H24-'Durchgangszeiten(Eingabe)'!$B$3</f>
        <v>0.036401620370370424</v>
      </c>
      <c r="H24" s="31">
        <f t="shared" si="2"/>
        <v>9</v>
      </c>
      <c r="I24" s="32">
        <f>'Durchgangszeiten(Eingabe)'!J24-'Durchgangszeiten(Eingabe)'!$B$3</f>
        <v>0.037094907407407396</v>
      </c>
      <c r="J24" s="31">
        <f t="shared" si="3"/>
        <v>11</v>
      </c>
      <c r="K24" s="32">
        <f>'Durchgangszeiten(Eingabe)'!N24</f>
        <v>0.05682870370370374</v>
      </c>
      <c r="L24" s="36">
        <f t="shared" si="4"/>
        <v>20</v>
      </c>
      <c r="M24" s="69"/>
    </row>
    <row r="25" spans="1:13" s="35" customFormat="1" ht="15" customHeight="1">
      <c r="A25" s="28" t="str">
        <f>'Durchgangszeiten(Eingabe)'!A25</f>
        <v>Christian Reichenvater</v>
      </c>
      <c r="B25" s="29">
        <f>'Durchgangszeiten(Eingabe)'!B25</f>
        <v>17</v>
      </c>
      <c r="C25" s="30">
        <f>'Durchgangszeiten(Eingabe)'!C25-'Durchgangszeiten(Eingabe)'!$B$3</f>
        <v>0.00957175925925935</v>
      </c>
      <c r="D25" s="31">
        <f t="shared" si="0"/>
        <v>22</v>
      </c>
      <c r="E25" s="30">
        <f>'Durchgangszeiten(Eingabe)'!F25-'Durchgangszeiten(Eingabe)'!$B$3</f>
        <v>0.010879629629629628</v>
      </c>
      <c r="F25" s="31">
        <f t="shared" si="1"/>
        <v>22</v>
      </c>
      <c r="G25" s="32">
        <f>'Durchgangszeiten(Eingabe)'!H25-'Durchgangszeiten(Eingabe)'!$B$3</f>
        <v>0.03934027777777782</v>
      </c>
      <c r="H25" s="31">
        <f t="shared" si="2"/>
        <v>21</v>
      </c>
      <c r="I25" s="32">
        <f>'Durchgangszeiten(Eingabe)'!J25-'Durchgangszeiten(Eingabe)'!$B$3</f>
        <v>0.040127314814814796</v>
      </c>
      <c r="J25" s="31">
        <f t="shared" si="3"/>
        <v>21</v>
      </c>
      <c r="K25" s="32">
        <f>'Durchgangszeiten(Eingabe)'!N25</f>
        <v>0.05848379629629641</v>
      </c>
      <c r="L25" s="36">
        <f t="shared" si="4"/>
        <v>21</v>
      </c>
      <c r="M25" s="69"/>
    </row>
    <row r="26" spans="1:14" s="35" customFormat="1" ht="15" customHeight="1">
      <c r="A26" s="28" t="str">
        <f>'Durchgangszeiten(Eingabe)'!A26</f>
        <v>Andi Rettegi</v>
      </c>
      <c r="B26" s="29">
        <f>'Durchgangszeiten(Eingabe)'!B26</f>
        <v>24</v>
      </c>
      <c r="C26" s="30">
        <f>'Durchgangszeiten(Eingabe)'!C26-'Durchgangszeiten(Eingabe)'!$B$3</f>
        <v>0.00826388888888896</v>
      </c>
      <c r="D26" s="31">
        <f t="shared" si="0"/>
        <v>11</v>
      </c>
      <c r="E26" s="30">
        <f>'Durchgangszeiten(Eingabe)'!F26-'Durchgangszeiten(Eingabe)'!$B$3</f>
        <v>0.009467592592592666</v>
      </c>
      <c r="F26" s="31">
        <f t="shared" si="1"/>
        <v>12</v>
      </c>
      <c r="G26" s="32">
        <f>'Durchgangszeiten(Eingabe)'!H26-'Durchgangszeiten(Eingabe)'!$B$3</f>
        <v>0.040601851851851944</v>
      </c>
      <c r="H26" s="31">
        <f t="shared" si="2"/>
        <v>22</v>
      </c>
      <c r="I26" s="32">
        <f>'Durchgangszeiten(Eingabe)'!J26-'Durchgangszeiten(Eingabe)'!$B$3</f>
        <v>0.04134259259259254</v>
      </c>
      <c r="J26" s="31">
        <f t="shared" si="3"/>
        <v>22</v>
      </c>
      <c r="K26" s="32">
        <f>'Durchgangszeiten(Eingabe)'!N26</f>
        <v>0.0586458333333334</v>
      </c>
      <c r="L26" s="36">
        <f t="shared" si="4"/>
        <v>22</v>
      </c>
      <c r="M26" s="69"/>
      <c r="N26" s="34"/>
    </row>
    <row r="27" spans="1:13" s="35" customFormat="1" ht="15" customHeight="1">
      <c r="A27" s="28" t="str">
        <f>'Durchgangszeiten(Eingabe)'!A27</f>
        <v>Dieter Schandl</v>
      </c>
      <c r="B27" s="29">
        <f>'Durchgangszeiten(Eingabe)'!B27</f>
        <v>29</v>
      </c>
      <c r="C27" s="30">
        <f>'Durchgangszeiten(Eingabe)'!C27-'Durchgangszeiten(Eingabe)'!$B$3</f>
        <v>0.010104166666666692</v>
      </c>
      <c r="D27" s="31">
        <f t="shared" si="0"/>
        <v>24</v>
      </c>
      <c r="E27" s="30">
        <f>'Durchgangszeiten(Eingabe)'!F27-'Durchgangszeiten(Eingabe)'!$B$3</f>
        <v>0.01129629629629636</v>
      </c>
      <c r="F27" s="31">
        <f t="shared" si="1"/>
        <v>24</v>
      </c>
      <c r="G27" s="32">
        <f>'Durchgangszeiten(Eingabe)'!H27-'Durchgangszeiten(Eingabe)'!$B$3</f>
        <v>0.043749999999999956</v>
      </c>
      <c r="H27" s="31">
        <f t="shared" si="2"/>
        <v>25</v>
      </c>
      <c r="I27" s="32">
        <f>'Durchgangszeiten(Eingabe)'!J27-'Durchgangszeiten(Eingabe)'!$B$3</f>
        <v>0.04402777777777778</v>
      </c>
      <c r="J27" s="31">
        <f t="shared" si="3"/>
        <v>25</v>
      </c>
      <c r="K27" s="32">
        <f>'Durchgangszeiten(Eingabe)'!N27</f>
        <v>0.059525462962963016</v>
      </c>
      <c r="L27" s="36">
        <f t="shared" si="4"/>
        <v>23</v>
      </c>
      <c r="M27" s="69"/>
    </row>
    <row r="28" spans="1:13" s="35" customFormat="1" ht="15" customHeight="1">
      <c r="A28" s="28" t="str">
        <f>'Durchgangszeiten(Eingabe)'!A28</f>
        <v>Thomas Winter</v>
      </c>
      <c r="B28" s="29">
        <f>'Durchgangszeiten(Eingabe)'!B28</f>
        <v>14</v>
      </c>
      <c r="C28" s="30">
        <f>'Durchgangszeiten(Eingabe)'!C28-'Durchgangszeiten(Eingabe)'!$B$3</f>
        <v>0.008310185185185226</v>
      </c>
      <c r="D28" s="31">
        <f t="shared" si="0"/>
        <v>12</v>
      </c>
      <c r="E28" s="30">
        <f>'Durchgangszeiten(Eingabe)'!F28-'Durchgangszeiten(Eingabe)'!$B$3</f>
        <v>0.00957175925925935</v>
      </c>
      <c r="F28" s="31">
        <f t="shared" si="1"/>
        <v>14</v>
      </c>
      <c r="G28" s="32">
        <f>'Durchgangszeiten(Eingabe)'!H28-'Durchgangszeiten(Eingabe)'!$B$3</f>
        <v>0.04065972222222225</v>
      </c>
      <c r="H28" s="31">
        <f t="shared" si="2"/>
        <v>23</v>
      </c>
      <c r="I28" s="32">
        <f>'Durchgangszeiten(Eingabe)'!J28-'Durchgangszeiten(Eingabe)'!$B$3</f>
        <v>0.041458333333333375</v>
      </c>
      <c r="J28" s="31">
        <f t="shared" si="3"/>
        <v>23</v>
      </c>
      <c r="K28" s="32">
        <f>'Durchgangszeiten(Eingabe)'!N28</f>
        <v>0.059849537037037104</v>
      </c>
      <c r="L28" s="36">
        <f t="shared" si="4"/>
        <v>24</v>
      </c>
      <c r="M28" s="69"/>
    </row>
    <row r="29" spans="1:13" s="35" customFormat="1" ht="15" customHeight="1">
      <c r="A29" s="40" t="str">
        <f>'Durchgangszeiten(Eingabe)'!A29</f>
        <v>Kurt Schmidmayer</v>
      </c>
      <c r="B29" s="41">
        <f>'Durchgangszeiten(Eingabe)'!B29</f>
        <v>13</v>
      </c>
      <c r="C29" s="42">
        <f>'Durchgangszeiten(Eingabe)'!C29-'Durchgangszeiten(Eingabe)'!$B$3</f>
        <v>0.00912037037037039</v>
      </c>
      <c r="D29" s="43">
        <f t="shared" si="0"/>
        <v>20</v>
      </c>
      <c r="E29" s="42">
        <f>'Durchgangszeiten(Eingabe)'!F29-'Durchgangszeiten(Eingabe)'!$B$3</f>
        <v>0.011018518518518539</v>
      </c>
      <c r="F29" s="43">
        <f t="shared" si="1"/>
        <v>23</v>
      </c>
      <c r="G29" s="44">
        <f>'Durchgangszeiten(Eingabe)'!H29-'Durchgangszeiten(Eingabe)'!$B$3</f>
        <v>0.04313657407407412</v>
      </c>
      <c r="H29" s="43">
        <f t="shared" si="2"/>
        <v>24</v>
      </c>
      <c r="I29" s="44">
        <f>'Durchgangszeiten(Eingabe)'!J29-'Durchgangszeiten(Eingabe)'!$B$3</f>
        <v>0.04346064814814821</v>
      </c>
      <c r="J29" s="43">
        <f t="shared" si="3"/>
        <v>24</v>
      </c>
      <c r="K29" s="44">
        <f>'Durchgangszeiten(Eingabe)'!N29</f>
        <v>0.06331018518518516</v>
      </c>
      <c r="L29" s="41">
        <f t="shared" si="4"/>
        <v>25</v>
      </c>
      <c r="M29" s="37"/>
    </row>
    <row r="30" spans="1:14" s="35" customFormat="1" ht="15" customHeight="1">
      <c r="A30" s="45"/>
      <c r="B30" s="46"/>
      <c r="C30" s="47"/>
      <c r="D30" s="38"/>
      <c r="E30" s="48"/>
      <c r="F30" s="49"/>
      <c r="G30" s="50"/>
      <c r="H30" s="49"/>
      <c r="I30" s="50"/>
      <c r="J30" s="49"/>
      <c r="K30" s="50"/>
      <c r="L30" s="49"/>
      <c r="M30" s="37"/>
      <c r="N30" s="34"/>
    </row>
    <row r="31" spans="1:13" s="35" customFormat="1" ht="15" customHeight="1">
      <c r="A31" s="45"/>
      <c r="B31" s="46"/>
      <c r="C31" s="47"/>
      <c r="D31" s="38"/>
      <c r="E31" s="48"/>
      <c r="F31" s="49"/>
      <c r="G31" s="50"/>
      <c r="H31" s="49"/>
      <c r="I31" s="50"/>
      <c r="J31" s="49"/>
      <c r="K31" s="50"/>
      <c r="L31" s="49"/>
      <c r="M31" s="37"/>
    </row>
    <row r="32" spans="1:14" s="35" customFormat="1" ht="15" customHeight="1">
      <c r="A32" s="45"/>
      <c r="B32" s="46"/>
      <c r="C32" s="47"/>
      <c r="D32" s="38"/>
      <c r="E32" s="48"/>
      <c r="F32" s="49"/>
      <c r="G32" s="50"/>
      <c r="H32" s="49"/>
      <c r="I32" s="51"/>
      <c r="J32" s="49"/>
      <c r="K32" s="51"/>
      <c r="L32" s="49"/>
      <c r="M32" s="37"/>
      <c r="N32" s="34"/>
    </row>
    <row r="33" spans="1:13" s="35" customFormat="1" ht="15" customHeight="1">
      <c r="A33" s="45"/>
      <c r="B33" s="46"/>
      <c r="C33" s="47"/>
      <c r="D33" s="38"/>
      <c r="E33" s="48"/>
      <c r="F33" s="49"/>
      <c r="G33" s="50"/>
      <c r="H33" s="49"/>
      <c r="I33" s="50"/>
      <c r="J33" s="49"/>
      <c r="K33" s="50"/>
      <c r="L33" s="49"/>
      <c r="M33" s="37"/>
    </row>
    <row r="34" spans="1:13" s="35" customFormat="1" ht="15" customHeight="1">
      <c r="A34" s="45"/>
      <c r="B34" s="46"/>
      <c r="C34" s="47"/>
      <c r="D34" s="38"/>
      <c r="E34" s="50"/>
      <c r="F34" s="49"/>
      <c r="G34" s="50"/>
      <c r="H34" s="49"/>
      <c r="I34" s="50"/>
      <c r="J34" s="49"/>
      <c r="K34" s="50"/>
      <c r="L34" s="49"/>
      <c r="M34" s="52"/>
    </row>
    <row r="35" spans="1:13" s="35" customFormat="1" ht="15" customHeight="1">
      <c r="A35" s="45"/>
      <c r="B35" s="46"/>
      <c r="C35" s="47"/>
      <c r="D35" s="38"/>
      <c r="E35" s="53"/>
      <c r="F35" s="54"/>
      <c r="G35" s="53"/>
      <c r="H35" s="54"/>
      <c r="I35" s="53"/>
      <c r="J35" s="54"/>
      <c r="K35" s="53"/>
      <c r="L35" s="54"/>
      <c r="M35" s="55"/>
    </row>
    <row r="36" spans="1:13" s="35" customFormat="1" ht="15" customHeight="1">
      <c r="A36" s="45"/>
      <c r="B36" s="46"/>
      <c r="C36" s="47"/>
      <c r="D36" s="38"/>
      <c r="E36" s="53"/>
      <c r="F36" s="54"/>
      <c r="G36" s="53"/>
      <c r="H36" s="54"/>
      <c r="I36" s="53"/>
      <c r="J36" s="54"/>
      <c r="K36" s="53"/>
      <c r="L36" s="54"/>
      <c r="M36" s="55"/>
    </row>
    <row r="37" spans="1:13" s="35" customFormat="1" ht="15" customHeight="1">
      <c r="A37" s="45"/>
      <c r="B37" s="46"/>
      <c r="C37" s="47"/>
      <c r="D37" s="38"/>
      <c r="E37" s="53"/>
      <c r="F37" s="54"/>
      <c r="G37" s="53"/>
      <c r="H37" s="54"/>
      <c r="I37" s="53"/>
      <c r="J37" s="54"/>
      <c r="K37" s="53"/>
      <c r="L37" s="54"/>
      <c r="M37" s="55"/>
    </row>
    <row r="38" spans="1:13" s="35" customFormat="1" ht="15" customHeight="1">
      <c r="A38" s="45"/>
      <c r="B38" s="46"/>
      <c r="C38" s="47"/>
      <c r="D38" s="38"/>
      <c r="E38" s="53"/>
      <c r="F38" s="54"/>
      <c r="G38" s="53"/>
      <c r="H38" s="54"/>
      <c r="I38" s="53"/>
      <c r="J38" s="54"/>
      <c r="K38" s="53"/>
      <c r="L38" s="54"/>
      <c r="M38" s="55"/>
    </row>
    <row r="39" spans="1:13" s="35" customFormat="1" ht="15" customHeight="1">
      <c r="A39" s="45"/>
      <c r="B39" s="46"/>
      <c r="C39" s="47"/>
      <c r="D39" s="38"/>
      <c r="E39" s="53"/>
      <c r="F39" s="54"/>
      <c r="G39" s="53"/>
      <c r="H39" s="54"/>
      <c r="I39" s="53"/>
      <c r="J39" s="54"/>
      <c r="K39" s="53"/>
      <c r="L39" s="54"/>
      <c r="M39" s="55"/>
    </row>
    <row r="40" spans="1:13" s="35" customFormat="1" ht="15" customHeight="1">
      <c r="A40" s="45"/>
      <c r="B40" s="46"/>
      <c r="C40" s="47"/>
      <c r="D40" s="38"/>
      <c r="E40" s="53"/>
      <c r="F40" s="54"/>
      <c r="G40" s="53"/>
      <c r="H40" s="54"/>
      <c r="I40" s="53"/>
      <c r="J40" s="54"/>
      <c r="K40" s="53"/>
      <c r="L40" s="54"/>
      <c r="M40" s="55"/>
    </row>
    <row r="41" spans="1:13" s="35" customFormat="1" ht="15" customHeight="1">
      <c r="A41" s="45"/>
      <c r="B41" s="46"/>
      <c r="C41" s="47"/>
      <c r="D41" s="38"/>
      <c r="E41" s="53"/>
      <c r="F41" s="54"/>
      <c r="G41" s="53"/>
      <c r="H41" s="54"/>
      <c r="I41" s="53"/>
      <c r="J41" s="54"/>
      <c r="K41" s="53"/>
      <c r="L41" s="54"/>
      <c r="M41" s="55"/>
    </row>
    <row r="42" spans="1:13" s="35" customFormat="1" ht="15" customHeight="1">
      <c r="A42" s="45"/>
      <c r="B42" s="46"/>
      <c r="C42" s="47"/>
      <c r="D42" s="38"/>
      <c r="E42" s="53"/>
      <c r="F42" s="54"/>
      <c r="G42" s="53"/>
      <c r="H42" s="54"/>
      <c r="I42" s="53"/>
      <c r="J42" s="54"/>
      <c r="K42" s="53"/>
      <c r="L42" s="54"/>
      <c r="M42" s="55"/>
    </row>
    <row r="43" spans="1:13" s="35" customFormat="1" ht="15" customHeight="1">
      <c r="A43" s="45"/>
      <c r="B43" s="46"/>
      <c r="C43" s="47"/>
      <c r="D43" s="38"/>
      <c r="E43" s="53"/>
      <c r="F43" s="54"/>
      <c r="G43" s="53"/>
      <c r="H43" s="54"/>
      <c r="I43" s="53"/>
      <c r="J43" s="54"/>
      <c r="K43" s="53"/>
      <c r="L43" s="54"/>
      <c r="M43" s="55"/>
    </row>
    <row r="44" spans="1:13" s="35" customFormat="1" ht="15" customHeight="1">
      <c r="A44" s="45"/>
      <c r="B44" s="46"/>
      <c r="C44" s="38"/>
      <c r="D44" s="38"/>
      <c r="E44" s="53"/>
      <c r="F44" s="54"/>
      <c r="G44" s="53"/>
      <c r="H44" s="54"/>
      <c r="I44" s="53"/>
      <c r="J44" s="54"/>
      <c r="K44" s="53"/>
      <c r="L44" s="54"/>
      <c r="M44" s="55"/>
    </row>
    <row r="45" spans="1:13" s="35" customFormat="1" ht="15" customHeight="1">
      <c r="A45" s="45"/>
      <c r="B45" s="46"/>
      <c r="C45" s="38"/>
      <c r="D45" s="38"/>
      <c r="E45" s="53"/>
      <c r="F45" s="54"/>
      <c r="G45" s="53"/>
      <c r="H45" s="54"/>
      <c r="I45" s="53"/>
      <c r="J45" s="54"/>
      <c r="K45" s="53"/>
      <c r="L45" s="54"/>
      <c r="M45" s="55"/>
    </row>
    <row r="46" spans="1:13" s="35" customFormat="1" ht="15" customHeight="1">
      <c r="A46" s="45"/>
      <c r="B46" s="46"/>
      <c r="C46" s="38"/>
      <c r="D46" s="38"/>
      <c r="E46" s="53"/>
      <c r="F46" s="54"/>
      <c r="G46" s="53"/>
      <c r="H46" s="54"/>
      <c r="I46" s="53"/>
      <c r="J46" s="54"/>
      <c r="K46" s="53"/>
      <c r="L46" s="54"/>
      <c r="M46" s="55"/>
    </row>
    <row r="47" spans="1:13" s="35" customFormat="1" ht="15" customHeight="1">
      <c r="A47" s="45"/>
      <c r="B47" s="46"/>
      <c r="C47" s="38"/>
      <c r="D47" s="38"/>
      <c r="E47" s="53"/>
      <c r="F47" s="54"/>
      <c r="G47" s="53"/>
      <c r="H47" s="54"/>
      <c r="I47" s="53"/>
      <c r="J47" s="54"/>
      <c r="K47" s="53"/>
      <c r="L47" s="54"/>
      <c r="M47" s="55"/>
    </row>
    <row r="48" spans="1:13" s="35" customFormat="1" ht="15" customHeight="1">
      <c r="A48" s="45"/>
      <c r="B48" s="46"/>
      <c r="C48" s="38"/>
      <c r="D48" s="38"/>
      <c r="E48" s="53"/>
      <c r="M48" s="55"/>
    </row>
    <row r="49" spans="1:13" s="35" customFormat="1" ht="15" customHeight="1">
      <c r="A49" s="45"/>
      <c r="B49" s="46"/>
      <c r="C49" s="38"/>
      <c r="D49" s="38"/>
      <c r="E49" s="53"/>
      <c r="M49" s="55"/>
    </row>
    <row r="50" spans="1:13" s="35" customFormat="1" ht="15" customHeight="1">
      <c r="A50" s="45"/>
      <c r="B50" s="46"/>
      <c r="C50" s="38"/>
      <c r="D50" s="38"/>
      <c r="E50" s="53"/>
      <c r="M50" s="55"/>
    </row>
    <row r="51" spans="1:13" s="35" customFormat="1" ht="15" customHeight="1">
      <c r="A51" s="45"/>
      <c r="B51" s="46"/>
      <c r="C51" s="38"/>
      <c r="D51" s="38"/>
      <c r="M51" s="55"/>
    </row>
    <row r="52" spans="1:13" s="35" customFormat="1" ht="15" customHeight="1">
      <c r="A52" s="56"/>
      <c r="B52" s="57"/>
      <c r="M52" s="55"/>
    </row>
    <row r="53" spans="1:13" s="35" customFormat="1" ht="15" customHeight="1">
      <c r="A53" s="56"/>
      <c r="B53" s="57"/>
      <c r="M53" s="55"/>
    </row>
    <row r="54" spans="1:13" s="35" customFormat="1" ht="15" customHeight="1">
      <c r="A54" s="56"/>
      <c r="B54" s="57"/>
      <c r="M54" s="55"/>
    </row>
    <row r="55" spans="1:13" s="35" customFormat="1" ht="15" customHeight="1">
      <c r="A55" s="56"/>
      <c r="B55" s="57"/>
      <c r="M55" s="55"/>
    </row>
    <row r="56" spans="1:13" s="35" customFormat="1" ht="15" customHeight="1">
      <c r="A56" s="56"/>
      <c r="B56" s="57"/>
      <c r="M56" s="55"/>
    </row>
    <row r="57" spans="1:13" s="35" customFormat="1" ht="15" customHeight="1">
      <c r="A57" s="56"/>
      <c r="B57" s="57"/>
      <c r="M57" s="55"/>
    </row>
    <row r="58" spans="1:13" s="35" customFormat="1" ht="15" customHeight="1">
      <c r="A58" s="56"/>
      <c r="B58" s="57"/>
      <c r="M58" s="55"/>
    </row>
    <row r="59" spans="1:13" s="35" customFormat="1" ht="15" customHeight="1">
      <c r="A59" s="56"/>
      <c r="B59" s="57"/>
      <c r="M59" s="55"/>
    </row>
    <row r="60" spans="1:13" s="35" customFormat="1" ht="15" customHeight="1">
      <c r="A60" s="56"/>
      <c r="B60" s="57"/>
      <c r="M60" s="55"/>
    </row>
    <row r="61" spans="1:13" s="35" customFormat="1" ht="15" customHeight="1">
      <c r="A61" s="56"/>
      <c r="B61" s="57"/>
      <c r="M61" s="55"/>
    </row>
    <row r="62" spans="1:13" s="35" customFormat="1" ht="15" customHeight="1">
      <c r="A62" s="56"/>
      <c r="B62" s="57"/>
      <c r="M62" s="55"/>
    </row>
    <row r="63" spans="1:13" s="35" customFormat="1" ht="15" customHeight="1">
      <c r="A63" s="56"/>
      <c r="B63" s="57"/>
      <c r="M63" s="55"/>
    </row>
    <row r="64" spans="1:13" s="35" customFormat="1" ht="15" customHeight="1">
      <c r="A64" s="56"/>
      <c r="B64" s="57"/>
      <c r="M64" s="55"/>
    </row>
    <row r="65" spans="1:13" s="35" customFormat="1" ht="15" customHeight="1">
      <c r="A65" s="56"/>
      <c r="B65" s="57"/>
      <c r="M65" s="55"/>
    </row>
    <row r="66" spans="1:13" s="35" customFormat="1" ht="15" customHeight="1">
      <c r="A66" s="56"/>
      <c r="B66" s="57"/>
      <c r="M66" s="55"/>
    </row>
    <row r="67" spans="1:13" s="35" customFormat="1" ht="15" customHeight="1">
      <c r="A67" s="56"/>
      <c r="B67" s="57"/>
      <c r="M67" s="55"/>
    </row>
    <row r="68" spans="1:13" s="35" customFormat="1" ht="15" customHeight="1">
      <c r="A68" s="56"/>
      <c r="B68" s="57"/>
      <c r="M68" s="55"/>
    </row>
    <row r="69" spans="1:13" s="35" customFormat="1" ht="15" customHeight="1">
      <c r="A69" s="56"/>
      <c r="B69" s="57"/>
      <c r="M69" s="55"/>
    </row>
    <row r="70" spans="1:13" s="35" customFormat="1" ht="15" customHeight="1">
      <c r="A70" s="56"/>
      <c r="B70" s="57"/>
      <c r="M70" s="55"/>
    </row>
    <row r="71" spans="1:13" s="35" customFormat="1" ht="15" customHeight="1">
      <c r="A71" s="56"/>
      <c r="B71" s="57"/>
      <c r="M71" s="55"/>
    </row>
    <row r="72" spans="1:13" s="35" customFormat="1" ht="15" customHeight="1">
      <c r="A72" s="56"/>
      <c r="B72" s="57"/>
      <c r="M72" s="55"/>
    </row>
    <row r="73" spans="1:13" s="35" customFormat="1" ht="15" customHeight="1">
      <c r="A73" s="56"/>
      <c r="B73" s="57"/>
      <c r="M73" s="55"/>
    </row>
    <row r="74" spans="1:13" s="35" customFormat="1" ht="15" customHeight="1">
      <c r="A74" s="56"/>
      <c r="B74" s="57"/>
      <c r="M74" s="55"/>
    </row>
    <row r="75" spans="1:13" s="35" customFormat="1" ht="15" customHeight="1">
      <c r="A75" s="56"/>
      <c r="B75" s="57"/>
      <c r="M75" s="55"/>
    </row>
    <row r="76" spans="1:13" s="35" customFormat="1" ht="15" customHeight="1">
      <c r="A76" s="56"/>
      <c r="B76" s="57"/>
      <c r="M76" s="55"/>
    </row>
    <row r="77" spans="1:13" s="35" customFormat="1" ht="15" customHeight="1">
      <c r="A77" s="56"/>
      <c r="B77" s="57"/>
      <c r="M77" s="55"/>
    </row>
    <row r="78" spans="1:13" s="35" customFormat="1" ht="15" customHeight="1">
      <c r="A78" s="56"/>
      <c r="B78" s="57"/>
      <c r="M78" s="55"/>
    </row>
    <row r="79" spans="1:13" s="35" customFormat="1" ht="15" customHeight="1">
      <c r="A79" s="56"/>
      <c r="B79" s="57"/>
      <c r="M79" s="55"/>
    </row>
    <row r="80" spans="1:13" s="35" customFormat="1" ht="15" customHeight="1">
      <c r="A80" s="56"/>
      <c r="B80" s="57"/>
      <c r="M80" s="55"/>
    </row>
    <row r="81" spans="1:13" s="35" customFormat="1" ht="15" customHeight="1">
      <c r="A81" s="56"/>
      <c r="B81" s="57"/>
      <c r="M81" s="55"/>
    </row>
    <row r="82" spans="1:13" s="35" customFormat="1" ht="15" customHeight="1">
      <c r="A82" s="56"/>
      <c r="B82" s="57"/>
      <c r="M82" s="55"/>
    </row>
    <row r="83" spans="1:13" s="35" customFormat="1" ht="15" customHeight="1">
      <c r="A83" s="56"/>
      <c r="B83" s="57"/>
      <c r="M83" s="55"/>
    </row>
    <row r="84" spans="1:13" s="35" customFormat="1" ht="15" customHeight="1">
      <c r="A84" s="56"/>
      <c r="B84" s="57"/>
      <c r="M84" s="55"/>
    </row>
    <row r="85" spans="1:13" s="35" customFormat="1" ht="15" customHeight="1">
      <c r="A85" s="56"/>
      <c r="B85" s="57"/>
      <c r="M85" s="55"/>
    </row>
    <row r="86" spans="1:13" s="35" customFormat="1" ht="15" customHeight="1">
      <c r="A86" s="56"/>
      <c r="B86" s="57"/>
      <c r="M86" s="55"/>
    </row>
    <row r="87" spans="1:13" s="35" customFormat="1" ht="15" customHeight="1">
      <c r="A87" s="56"/>
      <c r="B87" s="57"/>
      <c r="M87" s="55"/>
    </row>
    <row r="88" spans="1:13" s="35" customFormat="1" ht="15" customHeight="1">
      <c r="A88" s="56"/>
      <c r="B88" s="57"/>
      <c r="M88" s="55"/>
    </row>
    <row r="89" spans="1:13" s="35" customFormat="1" ht="15" customHeight="1">
      <c r="A89" s="56"/>
      <c r="B89" s="57"/>
      <c r="M89" s="55"/>
    </row>
    <row r="90" spans="1:13" s="35" customFormat="1" ht="15" customHeight="1">
      <c r="A90" s="56"/>
      <c r="B90" s="57"/>
      <c r="M90" s="55"/>
    </row>
    <row r="91" spans="1:13" s="35" customFormat="1" ht="15" customHeight="1">
      <c r="A91" s="56"/>
      <c r="B91" s="57"/>
      <c r="M91" s="55"/>
    </row>
    <row r="92" spans="1:13" s="35" customFormat="1" ht="15" customHeight="1">
      <c r="A92" s="56"/>
      <c r="B92" s="57"/>
      <c r="M92" s="55"/>
    </row>
    <row r="93" spans="1:13" s="35" customFormat="1" ht="15" customHeight="1">
      <c r="A93" s="56"/>
      <c r="B93" s="57"/>
      <c r="M93" s="55"/>
    </row>
    <row r="94" spans="1:13" s="35" customFormat="1" ht="15" customHeight="1">
      <c r="A94" s="56"/>
      <c r="B94" s="57"/>
      <c r="M94" s="55"/>
    </row>
    <row r="95" spans="1:13" s="35" customFormat="1" ht="15" customHeight="1">
      <c r="A95" s="56"/>
      <c r="B95" s="57"/>
      <c r="M95" s="55"/>
    </row>
    <row r="96" spans="1:13" s="35" customFormat="1" ht="15" customHeight="1">
      <c r="A96" s="56"/>
      <c r="B96" s="57"/>
      <c r="M96" s="55"/>
    </row>
    <row r="97" spans="1:13" s="35" customFormat="1" ht="15" customHeight="1">
      <c r="A97" s="56"/>
      <c r="B97" s="57"/>
      <c r="M97" s="55"/>
    </row>
    <row r="98" spans="1:13" s="35" customFormat="1" ht="15" customHeight="1">
      <c r="A98" s="56"/>
      <c r="B98" s="57"/>
      <c r="M98" s="55"/>
    </row>
    <row r="99" spans="1:13" s="35" customFormat="1" ht="15" customHeight="1">
      <c r="A99" s="56"/>
      <c r="B99" s="57"/>
      <c r="M99" s="55"/>
    </row>
    <row r="100" spans="1:13" s="35" customFormat="1" ht="15" customHeight="1">
      <c r="A100" s="56"/>
      <c r="B100" s="57"/>
      <c r="M100" s="55"/>
    </row>
    <row r="101" spans="1:13" s="35" customFormat="1" ht="15" customHeight="1">
      <c r="A101" s="56"/>
      <c r="B101" s="57"/>
      <c r="M101" s="55"/>
    </row>
    <row r="102" spans="1:13" s="35" customFormat="1" ht="15" customHeight="1">
      <c r="A102" s="56"/>
      <c r="B102" s="57"/>
      <c r="M102" s="55"/>
    </row>
    <row r="103" spans="1:13" s="35" customFormat="1" ht="15" customHeight="1">
      <c r="A103" s="56"/>
      <c r="B103" s="57"/>
      <c r="M103" s="55"/>
    </row>
    <row r="104" spans="1:13" s="35" customFormat="1" ht="15" customHeight="1">
      <c r="A104" s="56"/>
      <c r="B104" s="57"/>
      <c r="M104" s="55"/>
    </row>
    <row r="105" spans="1:13" s="35" customFormat="1" ht="15" customHeight="1">
      <c r="A105" s="56"/>
      <c r="B105" s="57"/>
      <c r="M105" s="55"/>
    </row>
    <row r="106" spans="1:13" s="35" customFormat="1" ht="15" customHeight="1">
      <c r="A106" s="56"/>
      <c r="B106" s="57"/>
      <c r="M106" s="55"/>
    </row>
    <row r="107" spans="1:13" s="35" customFormat="1" ht="15" customHeight="1">
      <c r="A107" s="56"/>
      <c r="B107" s="57"/>
      <c r="M107" s="55"/>
    </row>
    <row r="108" spans="1:13" s="35" customFormat="1" ht="15" customHeight="1">
      <c r="A108" s="56"/>
      <c r="B108" s="57"/>
      <c r="M108" s="55"/>
    </row>
    <row r="109" spans="1:13" s="35" customFormat="1" ht="15" customHeight="1">
      <c r="A109" s="56"/>
      <c r="B109" s="57"/>
      <c r="M109" s="55"/>
    </row>
    <row r="110" spans="1:13" s="35" customFormat="1" ht="15" customHeight="1">
      <c r="A110" s="56"/>
      <c r="B110" s="57"/>
      <c r="M110" s="55"/>
    </row>
    <row r="111" spans="1:13" s="35" customFormat="1" ht="15" customHeight="1">
      <c r="A111" s="56"/>
      <c r="B111" s="57"/>
      <c r="M111" s="55"/>
    </row>
    <row r="112" spans="1:13" s="35" customFormat="1" ht="15" customHeight="1">
      <c r="A112" s="56"/>
      <c r="B112" s="57"/>
      <c r="M112" s="55"/>
    </row>
    <row r="113" spans="1:13" s="35" customFormat="1" ht="15" customHeight="1">
      <c r="A113" s="56"/>
      <c r="B113" s="57"/>
      <c r="M113" s="55"/>
    </row>
    <row r="114" spans="1:13" s="35" customFormat="1" ht="15" customHeight="1">
      <c r="A114" s="56"/>
      <c r="B114" s="57"/>
      <c r="M114" s="55"/>
    </row>
    <row r="115" spans="1:13" s="35" customFormat="1" ht="15" customHeight="1">
      <c r="A115" s="56"/>
      <c r="B115" s="57"/>
      <c r="M115" s="55"/>
    </row>
    <row r="116" spans="1:13" s="35" customFormat="1" ht="15" customHeight="1">
      <c r="A116" s="56"/>
      <c r="B116" s="57"/>
      <c r="M116" s="55"/>
    </row>
    <row r="117" spans="1:13" s="35" customFormat="1" ht="15" customHeight="1">
      <c r="A117" s="56"/>
      <c r="B117" s="57"/>
      <c r="M117" s="55"/>
    </row>
    <row r="118" spans="1:13" s="35" customFormat="1" ht="15" customHeight="1">
      <c r="A118" s="56"/>
      <c r="B118" s="57"/>
      <c r="M118" s="55"/>
    </row>
    <row r="119" spans="1:13" s="35" customFormat="1" ht="15" customHeight="1">
      <c r="A119" s="56"/>
      <c r="B119" s="57"/>
      <c r="M119" s="55"/>
    </row>
    <row r="120" spans="1:13" s="35" customFormat="1" ht="15" customHeight="1">
      <c r="A120" s="56"/>
      <c r="B120" s="57"/>
      <c r="M120" s="55"/>
    </row>
    <row r="121" spans="1:13" s="35" customFormat="1" ht="15" customHeight="1">
      <c r="A121" s="56"/>
      <c r="B121" s="57"/>
      <c r="M121" s="55"/>
    </row>
    <row r="122" spans="1:13" s="35" customFormat="1" ht="15" customHeight="1">
      <c r="A122" s="56"/>
      <c r="B122" s="57"/>
      <c r="M122" s="55"/>
    </row>
    <row r="123" spans="1:13" s="35" customFormat="1" ht="15" customHeight="1">
      <c r="A123" s="56"/>
      <c r="B123" s="57"/>
      <c r="M123" s="55"/>
    </row>
    <row r="124" spans="1:13" s="35" customFormat="1" ht="15" customHeight="1">
      <c r="A124" s="56"/>
      <c r="B124" s="57"/>
      <c r="M124" s="55"/>
    </row>
    <row r="125" spans="1:13" s="35" customFormat="1" ht="15" customHeight="1">
      <c r="A125" s="56"/>
      <c r="B125" s="57"/>
      <c r="M125" s="55"/>
    </row>
    <row r="126" spans="1:13" s="35" customFormat="1" ht="15" customHeight="1">
      <c r="A126" s="56"/>
      <c r="B126" s="57"/>
      <c r="M126" s="55"/>
    </row>
    <row r="127" spans="1:13" s="35" customFormat="1" ht="15" customHeight="1">
      <c r="A127" s="56"/>
      <c r="B127" s="57"/>
      <c r="M127" s="55"/>
    </row>
    <row r="128" spans="1:13" s="35" customFormat="1" ht="15" customHeight="1">
      <c r="A128" s="56"/>
      <c r="B128" s="57"/>
      <c r="M128" s="55"/>
    </row>
    <row r="129" spans="1:13" s="35" customFormat="1" ht="15" customHeight="1">
      <c r="A129" s="56"/>
      <c r="B129" s="57"/>
      <c r="M129" s="55"/>
    </row>
    <row r="130" spans="1:13" s="35" customFormat="1" ht="15" customHeight="1">
      <c r="A130" s="56"/>
      <c r="B130" s="57"/>
      <c r="M130" s="55"/>
    </row>
    <row r="131" spans="1:13" s="35" customFormat="1" ht="15" customHeight="1">
      <c r="A131" s="56"/>
      <c r="B131" s="57"/>
      <c r="M131" s="55"/>
    </row>
    <row r="132" spans="1:13" s="35" customFormat="1" ht="15" customHeight="1">
      <c r="A132" s="56"/>
      <c r="B132" s="57"/>
      <c r="M132" s="55"/>
    </row>
    <row r="133" spans="1:13" s="35" customFormat="1" ht="15" customHeight="1">
      <c r="A133" s="56"/>
      <c r="B133" s="57"/>
      <c r="M133" s="55"/>
    </row>
    <row r="134" spans="1:13" s="35" customFormat="1" ht="15" customHeight="1">
      <c r="A134" s="56"/>
      <c r="B134" s="57"/>
      <c r="M134" s="55"/>
    </row>
    <row r="135" spans="1:13" s="35" customFormat="1" ht="15" customHeight="1">
      <c r="A135" s="56"/>
      <c r="B135" s="57"/>
      <c r="M135" s="55"/>
    </row>
    <row r="136" spans="1:13" s="35" customFormat="1" ht="15" customHeight="1">
      <c r="A136" s="56"/>
      <c r="B136" s="57"/>
      <c r="M136" s="55"/>
    </row>
    <row r="137" spans="1:13" s="35" customFormat="1" ht="15" customHeight="1">
      <c r="A137" s="56"/>
      <c r="B137" s="57"/>
      <c r="M137" s="55"/>
    </row>
    <row r="138" spans="1:13" s="35" customFormat="1" ht="15" customHeight="1">
      <c r="A138" s="56"/>
      <c r="B138" s="57"/>
      <c r="M138" s="55"/>
    </row>
    <row r="139" spans="1:13" s="35" customFormat="1" ht="15" customHeight="1">
      <c r="A139" s="56"/>
      <c r="B139" s="57"/>
      <c r="M139" s="55"/>
    </row>
    <row r="140" spans="1:13" s="35" customFormat="1" ht="15" customHeight="1">
      <c r="A140" s="56"/>
      <c r="B140" s="57"/>
      <c r="M140" s="55"/>
    </row>
    <row r="141" spans="1:13" s="35" customFormat="1" ht="15" customHeight="1">
      <c r="A141" s="56"/>
      <c r="B141" s="57"/>
      <c r="M141" s="55"/>
    </row>
    <row r="142" spans="1:13" s="35" customFormat="1" ht="15" customHeight="1">
      <c r="A142" s="56"/>
      <c r="B142" s="57"/>
      <c r="M142" s="55"/>
    </row>
    <row r="143" spans="1:13" s="35" customFormat="1" ht="15" customHeight="1">
      <c r="A143" s="56"/>
      <c r="B143" s="57"/>
      <c r="M143" s="55"/>
    </row>
    <row r="144" spans="1:13" s="35" customFormat="1" ht="15" customHeight="1">
      <c r="A144" s="56"/>
      <c r="B144" s="57"/>
      <c r="M144" s="55"/>
    </row>
    <row r="145" spans="1:13" s="35" customFormat="1" ht="15" customHeight="1">
      <c r="A145" s="56"/>
      <c r="B145" s="57"/>
      <c r="M145" s="55"/>
    </row>
    <row r="146" spans="1:13" s="35" customFormat="1" ht="15" customHeight="1">
      <c r="A146" s="56"/>
      <c r="B146" s="57"/>
      <c r="M146" s="55"/>
    </row>
    <row r="147" spans="1:13" s="35" customFormat="1" ht="15" customHeight="1">
      <c r="A147" s="56"/>
      <c r="B147" s="57"/>
      <c r="M147" s="55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1">
      <selection activeCell="B7" sqref="B7"/>
    </sheetView>
  </sheetViews>
  <sheetFormatPr defaultColWidth="11.421875" defaultRowHeight="15" customHeight="1"/>
  <cols>
    <col min="1" max="1" width="6.7109375" style="24" customWidth="1"/>
    <col min="2" max="2" width="39.140625" style="24" customWidth="1"/>
    <col min="3" max="3" width="11.7109375" style="24" customWidth="1"/>
    <col min="4" max="4" width="6.7109375" style="24" customWidth="1"/>
    <col min="5" max="5" width="4.8515625" style="24" customWidth="1"/>
    <col min="6" max="6" width="8.421875" style="24" customWidth="1"/>
    <col min="7" max="7" width="4.7109375" style="24" customWidth="1"/>
    <col min="8" max="16384" width="11.421875" style="24" customWidth="1"/>
  </cols>
  <sheetData>
    <row r="1" spans="1:21" ht="15" customHeight="1">
      <c r="A1" s="99" t="s">
        <v>16</v>
      </c>
      <c r="B1" s="99"/>
      <c r="C1" s="99"/>
      <c r="D1" s="99"/>
      <c r="E1" s="99"/>
      <c r="F1" s="99"/>
      <c r="G1" s="99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" customHeight="1">
      <c r="A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" customHeight="1">
      <c r="A3" s="25" t="s">
        <v>17</v>
      </c>
      <c r="B3" s="24" t="s">
        <v>1</v>
      </c>
      <c r="C3" s="25" t="s">
        <v>2</v>
      </c>
      <c r="D3" s="99" t="s">
        <v>13</v>
      </c>
      <c r="E3" s="99"/>
      <c r="F3" s="99" t="s">
        <v>14</v>
      </c>
      <c r="G3" s="9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" customHeight="1">
      <c r="A4" s="25">
        <f aca="true" t="shared" si="0" ref="A4:A28">RANK(C4,C$4:C$38,1)</f>
        <v>1</v>
      </c>
      <c r="B4" s="24" t="str">
        <f>'Durchgangszeiten(Eingabe)'!A8</f>
        <v>Martin Keiml</v>
      </c>
      <c r="C4" s="71">
        <f aca="true" t="shared" si="1" ref="C4:C28">D4+F4</f>
        <v>0.0009027777777775858</v>
      </c>
      <c r="D4" s="71">
        <f>'Durchgangszeiten(Eingabe)'!F8-'Durchgangszeiten(Eingabe)'!$B$3-'Durchgangszeiten(Eingabe)'!D8</f>
        <v>0.0004745370370370372</v>
      </c>
      <c r="E4" s="25">
        <f>RANK(D4,D$4:D$28,1)</f>
        <v>1</v>
      </c>
      <c r="F4" s="71">
        <f>'Durchgangszeiten(Eingabe)'!J8-'Durchgangszeiten(Eingabe)'!H8</f>
        <v>0.00042824074074054863</v>
      </c>
      <c r="G4" s="25">
        <f>RANK(F4,F$4:F$28,1)</f>
        <v>6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5" customHeight="1">
      <c r="A5" s="25">
        <f t="shared" si="0"/>
        <v>2</v>
      </c>
      <c r="B5" s="24" t="str">
        <f>'Durchgangszeiten(Eingabe)'!A15</f>
        <v>Harald Kaufmann / Franz Kurzreither</v>
      </c>
      <c r="C5" s="71">
        <f t="shared" si="1"/>
        <v>0.0009722222222220411</v>
      </c>
      <c r="D5" s="71">
        <f>'Durchgangszeiten(Eingabe)'!F15-'Durchgangszeiten(Eingabe)'!$B$3-'Durchgangszeiten(Eingabe)'!D15</f>
        <v>0.0007407407407407085</v>
      </c>
      <c r="E5" s="25">
        <f aca="true" t="shared" si="2" ref="E5:E28">RANK(D5,D$4:D$28,1)</f>
        <v>3</v>
      </c>
      <c r="F5" s="71">
        <f>'Durchgangszeiten(Eingabe)'!J15-'Durchgangszeiten(Eingabe)'!H15</f>
        <v>0.00023148148148133263</v>
      </c>
      <c r="G5" s="25">
        <f aca="true" t="shared" si="3" ref="G5:G28">RANK(F5,F$4:F$28,1)</f>
        <v>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 customHeight="1">
      <c r="A6" s="25">
        <f t="shared" si="0"/>
        <v>3</v>
      </c>
      <c r="B6" s="24" t="str">
        <f>'Durchgangszeiten(Eingabe)'!A9</f>
        <v>Paul Richter</v>
      </c>
      <c r="C6" s="71">
        <f t="shared" si="1"/>
        <v>0.0011574074074073293</v>
      </c>
      <c r="D6" s="71">
        <f>'Durchgangszeiten(Eingabe)'!F9-'Durchgangszeiten(Eingabe)'!$B$3-'Durchgangszeiten(Eingabe)'!D9</f>
        <v>0.0007291666666666696</v>
      </c>
      <c r="E6" s="25">
        <f t="shared" si="2"/>
        <v>2</v>
      </c>
      <c r="F6" s="71">
        <f>'Durchgangszeiten(Eingabe)'!J9-'Durchgangszeiten(Eingabe)'!H9</f>
        <v>0.00042824074074065965</v>
      </c>
      <c r="G6" s="25">
        <f t="shared" si="3"/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5" customHeight="1">
      <c r="A7" s="25">
        <f t="shared" si="0"/>
        <v>4</v>
      </c>
      <c r="B7" s="24" t="str">
        <f>'Durchgangszeiten(Eingabe)'!A10</f>
        <v>Franz Heily</v>
      </c>
      <c r="C7" s="71">
        <f t="shared" si="1"/>
        <v>0.0013194444444443176</v>
      </c>
      <c r="D7" s="71">
        <f>'Durchgangszeiten(Eingabe)'!F10-'Durchgangszeiten(Eingabe)'!$B$3-'Durchgangszeiten(Eingabe)'!D10</f>
        <v>0.0009374999999999245</v>
      </c>
      <c r="E7" s="25">
        <f t="shared" si="2"/>
        <v>7</v>
      </c>
      <c r="F7" s="71">
        <f>'Durchgangszeiten(Eingabe)'!J10-'Durchgangszeiten(Eingabe)'!H10</f>
        <v>0.00038194444444439313</v>
      </c>
      <c r="G7" s="25">
        <f t="shared" si="3"/>
        <v>4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5" customHeight="1">
      <c r="A8" s="25">
        <f t="shared" si="0"/>
        <v>5</v>
      </c>
      <c r="B8" s="24" t="str">
        <f>'Durchgangszeiten(Eingabe)'!A17</f>
        <v>Klaus Lukaseder</v>
      </c>
      <c r="C8" s="71">
        <f t="shared" si="1"/>
        <v>0.0014236111111110006</v>
      </c>
      <c r="D8" s="71">
        <f>'Durchgangszeiten(Eingabe)'!F17-'Durchgangszeiten(Eingabe)'!$B$3-'Durchgangszeiten(Eingabe)'!D17</f>
        <v>0.000891203703703658</v>
      </c>
      <c r="E8" s="25">
        <f t="shared" si="2"/>
        <v>5</v>
      </c>
      <c r="F8" s="71">
        <f>'Durchgangszeiten(Eingabe)'!J17-'Durchgangszeiten(Eingabe)'!H17</f>
        <v>0.0005324074074073426</v>
      </c>
      <c r="G8" s="25">
        <f t="shared" si="3"/>
        <v>14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25">
        <f t="shared" si="0"/>
        <v>6</v>
      </c>
      <c r="B9" s="24" t="str">
        <f>'Durchgangszeiten(Eingabe)'!A12</f>
        <v>Klaus Kaiser</v>
      </c>
      <c r="C9" s="71">
        <f t="shared" si="1"/>
        <v>0.001469907407407267</v>
      </c>
      <c r="D9" s="71">
        <f>'Durchgangszeiten(Eingabe)'!F12-'Durchgangszeiten(Eingabe)'!$B$3-'Durchgangszeiten(Eingabe)'!D12</f>
        <v>0.0008217592592592027</v>
      </c>
      <c r="E9" s="25">
        <f t="shared" si="2"/>
        <v>4</v>
      </c>
      <c r="F9" s="71">
        <f>'Durchgangszeiten(Eingabe)'!J12-'Durchgangszeiten(Eingabe)'!H12</f>
        <v>0.0006481481481480644</v>
      </c>
      <c r="G9" s="25">
        <f t="shared" si="3"/>
        <v>18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7" ht="15" customHeight="1">
      <c r="A10" s="25">
        <f t="shared" si="0"/>
        <v>7</v>
      </c>
      <c r="B10" s="24" t="str">
        <f>'Durchgangszeiten(Eingabe)'!A27</f>
        <v>Dieter Schandl</v>
      </c>
      <c r="C10" s="71">
        <f t="shared" si="1"/>
        <v>0.0014699074074074892</v>
      </c>
      <c r="D10" s="71">
        <f>'Durchgangszeiten(Eingabe)'!F27-'Durchgangszeiten(Eingabe)'!$B$3-'Durchgangszeiten(Eingabe)'!D27</f>
        <v>0.001192129629629668</v>
      </c>
      <c r="E10" s="25">
        <f t="shared" si="2"/>
        <v>16</v>
      </c>
      <c r="F10" s="71">
        <f>'Durchgangszeiten(Eingabe)'!J27-'Durchgangszeiten(Eingabe)'!H27</f>
        <v>0.0002777777777778212</v>
      </c>
      <c r="G10" s="25">
        <f t="shared" si="3"/>
        <v>2</v>
      </c>
    </row>
    <row r="11" spans="1:7" ht="15" customHeight="1">
      <c r="A11" s="25">
        <f t="shared" si="0"/>
        <v>8</v>
      </c>
      <c r="B11" s="24" t="str">
        <f>'Durchgangszeiten(Eingabe)'!A5</f>
        <v>Anja Bröcker</v>
      </c>
      <c r="C11" s="71">
        <f t="shared" si="1"/>
        <v>0.001481481481481417</v>
      </c>
      <c r="D11" s="71">
        <f>'Durchgangszeiten(Eingabe)'!F5-'Durchgangszeiten(Eingabe)'!$B$3-'Durchgangszeiten(Eingabe)'!D5</f>
        <v>0.0009606481481481133</v>
      </c>
      <c r="E11" s="25">
        <f t="shared" si="2"/>
        <v>9</v>
      </c>
      <c r="F11" s="71">
        <f>'Durchgangszeiten(Eingabe)'!J5-'Durchgangszeiten(Eingabe)'!H5</f>
        <v>0.0005208333333333037</v>
      </c>
      <c r="G11" s="25">
        <f t="shared" si="3"/>
        <v>13</v>
      </c>
    </row>
    <row r="12" spans="1:21" ht="15" customHeight="1">
      <c r="A12" s="25">
        <f t="shared" si="0"/>
        <v>9</v>
      </c>
      <c r="B12" s="24" t="str">
        <f>'Durchgangszeiten(Eingabe)'!A18</f>
        <v>Jürgen Grubek</v>
      </c>
      <c r="C12" s="71">
        <f t="shared" si="1"/>
        <v>0.0015486111111110423</v>
      </c>
      <c r="D12" s="71">
        <f>'Durchgangszeiten(Eingabe)'!F18-'Durchgangszeiten(Eingabe)'!$B$3-'Durchgangszeiten(Eingabe)'!D18</f>
        <v>0.0011111111111110628</v>
      </c>
      <c r="E12" s="25">
        <f t="shared" si="2"/>
        <v>14</v>
      </c>
      <c r="F12" s="71">
        <f>'Durchgangszeiten(Eingabe)'!J18-'Durchgangszeiten(Eingabe)'!H18</f>
        <v>0.00043749999999997957</v>
      </c>
      <c r="G12" s="25">
        <f t="shared" si="3"/>
        <v>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5" customHeight="1">
      <c r="A13" s="25">
        <f t="shared" si="0"/>
        <v>10</v>
      </c>
      <c r="B13" s="24" t="str">
        <f>'Durchgangszeiten(Eingabe)'!A11</f>
        <v>Alexander Heili</v>
      </c>
      <c r="C13" s="71">
        <f t="shared" si="1"/>
        <v>0.0015509259259260944</v>
      </c>
      <c r="D13" s="71">
        <f>'Durchgangszeiten(Eingabe)'!F11-'Durchgangszeiten(Eingabe)'!$B$3-'Durchgangszeiten(Eingabe)'!D11</f>
        <v>0.0010648148148149073</v>
      </c>
      <c r="E13" s="25">
        <f t="shared" si="2"/>
        <v>13</v>
      </c>
      <c r="F13" s="71">
        <f>'Durchgangszeiten(Eingabe)'!J11-'Durchgangszeiten(Eingabe)'!H11</f>
        <v>0.0004861111111111871</v>
      </c>
      <c r="G13" s="25">
        <f t="shared" si="3"/>
        <v>11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5" customHeight="1">
      <c r="A14" s="25">
        <f t="shared" si="0"/>
        <v>11</v>
      </c>
      <c r="B14" s="24" t="str">
        <f>'Durchgangszeiten(Eingabe)'!A21</f>
        <v>Oliver Rous</v>
      </c>
      <c r="C14" s="71">
        <f t="shared" si="1"/>
        <v>0.0015624999999999112</v>
      </c>
      <c r="D14" s="71">
        <f>'Durchgangszeiten(Eingabe)'!F21-'Durchgangszeiten(Eingabe)'!$B$3-'Durchgangszeiten(Eingabe)'!D21</f>
        <v>0.0009490740740740744</v>
      </c>
      <c r="E14" s="25">
        <f t="shared" si="2"/>
        <v>8</v>
      </c>
      <c r="F14" s="71">
        <f>'Durchgangszeiten(Eingabe)'!J21-'Durchgangszeiten(Eingabe)'!H21</f>
        <v>0.0006134259259258368</v>
      </c>
      <c r="G14" s="25">
        <f t="shared" si="3"/>
        <v>16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7" ht="15" customHeight="1">
      <c r="A15" s="25">
        <f t="shared" si="0"/>
        <v>12</v>
      </c>
      <c r="B15" s="24" t="str">
        <f>'Durchgangszeiten(Eingabe)'!A19</f>
        <v>Jürgen Heger</v>
      </c>
      <c r="C15" s="71">
        <f t="shared" si="1"/>
        <v>0.0016319444444443665</v>
      </c>
      <c r="D15" s="71">
        <f>'Durchgangszeiten(Eingabe)'!F19-'Durchgangszeiten(Eingabe)'!$B$3-'Durchgangszeiten(Eingabe)'!D19</f>
        <v>0.0009259259259258856</v>
      </c>
      <c r="E15" s="25">
        <f t="shared" si="2"/>
        <v>6</v>
      </c>
      <c r="F15" s="71">
        <f>'Durchgangszeiten(Eingabe)'!J19-'Durchgangszeiten(Eingabe)'!H19</f>
        <v>0.0007060185185184809</v>
      </c>
      <c r="G15" s="25">
        <f t="shared" si="3"/>
        <v>20</v>
      </c>
    </row>
    <row r="16" spans="1:21" ht="15" customHeight="1">
      <c r="A16" s="25">
        <f t="shared" si="0"/>
        <v>13</v>
      </c>
      <c r="B16" s="24" t="str">
        <f>'Durchgangszeiten(Eingabe)'!A20</f>
        <v>Reinhard Gererstorfer</v>
      </c>
      <c r="C16" s="71">
        <f t="shared" si="1"/>
        <v>0.0016550925925924442</v>
      </c>
      <c r="D16" s="71">
        <f>'Durchgangszeiten(Eingabe)'!F20-'Durchgangszeiten(Eingabe)'!$B$3-'Durchgangszeiten(Eingabe)'!D20</f>
        <v>0.0011226851851851016</v>
      </c>
      <c r="E16" s="25">
        <f t="shared" si="2"/>
        <v>15</v>
      </c>
      <c r="F16" s="71">
        <f>'Durchgangszeiten(Eingabe)'!J20-'Durchgangszeiten(Eingabe)'!H20</f>
        <v>0.0005324074074073426</v>
      </c>
      <c r="G16" s="25">
        <f t="shared" si="3"/>
        <v>14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5" customHeight="1">
      <c r="A17" s="25">
        <f t="shared" si="0"/>
        <v>14</v>
      </c>
      <c r="B17" s="24" t="str">
        <f>'Durchgangszeiten(Eingabe)'!A14</f>
        <v>Matthias Doubek</v>
      </c>
      <c r="C17" s="71">
        <f t="shared" si="1"/>
        <v>0.001678240740740633</v>
      </c>
      <c r="D17" s="71">
        <f>'Durchgangszeiten(Eingabe)'!F14-'Durchgangszeiten(Eingabe)'!$B$3-'Durchgangszeiten(Eingabe)'!D14</f>
        <v>0.0012152777777777457</v>
      </c>
      <c r="E17" s="25">
        <f t="shared" si="2"/>
        <v>18</v>
      </c>
      <c r="F17" s="71">
        <f>'Durchgangszeiten(Eingabe)'!J14-'Durchgangszeiten(Eingabe)'!H14</f>
        <v>0.0004629629629628873</v>
      </c>
      <c r="G17" s="25">
        <f t="shared" si="3"/>
        <v>9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" customHeight="1">
      <c r="A18" s="25">
        <f t="shared" si="0"/>
        <v>15</v>
      </c>
      <c r="B18" s="24" t="str">
        <f>'Durchgangszeiten(Eingabe)'!A24</f>
        <v>Thomas Gössl</v>
      </c>
      <c r="C18" s="71">
        <f t="shared" si="1"/>
        <v>0.0017002314814813513</v>
      </c>
      <c r="D18" s="71">
        <f>'Durchgangszeiten(Eingabe)'!F24-'Durchgangszeiten(Eingabe)'!$B$3-'Durchgangszeiten(Eingabe)'!D24</f>
        <v>0.0010069444444443798</v>
      </c>
      <c r="E18" s="25">
        <f t="shared" si="2"/>
        <v>10</v>
      </c>
      <c r="F18" s="71">
        <f>'Durchgangszeiten(Eingabe)'!J24-'Durchgangszeiten(Eingabe)'!H24</f>
        <v>0.0006932870370369715</v>
      </c>
      <c r="G18" s="25">
        <f t="shared" si="3"/>
        <v>19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" customHeight="1">
      <c r="A19" s="25">
        <f t="shared" si="0"/>
        <v>16</v>
      </c>
      <c r="B19" s="24" t="str">
        <f>'Durchgangszeiten(Eingabe)'!A22</f>
        <v>Christoph Poindl</v>
      </c>
      <c r="C19" s="71">
        <f t="shared" si="1"/>
        <v>0.0017592592592592382</v>
      </c>
      <c r="D19" s="71">
        <f>'Durchgangszeiten(Eingabe)'!F22-'Durchgangszeiten(Eingabe)'!$B$3-'Durchgangszeiten(Eingabe)'!D22</f>
        <v>0.0010069444444444908</v>
      </c>
      <c r="E19" s="25">
        <f t="shared" si="2"/>
        <v>12</v>
      </c>
      <c r="F19" s="71">
        <f>'Durchgangszeiten(Eingabe)'!J22-'Durchgangszeiten(Eingabe)'!H22</f>
        <v>0.0007523148148147474</v>
      </c>
      <c r="G19" s="25">
        <f t="shared" si="3"/>
        <v>22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5" customHeight="1">
      <c r="A20" s="25">
        <f t="shared" si="0"/>
        <v>17</v>
      </c>
      <c r="B20" s="24" t="str">
        <f>'Durchgangszeiten(Eingabe)'!A16</f>
        <v>Stefan Fritz</v>
      </c>
      <c r="C20" s="71">
        <f t="shared" si="1"/>
        <v>0.001770833333333277</v>
      </c>
      <c r="D20" s="71">
        <f>'Durchgangszeiten(Eingabe)'!F16-'Durchgangszeiten(Eingabe)'!$B$3-'Durchgangszeiten(Eingabe)'!D16</f>
        <v>0.001284722222222201</v>
      </c>
      <c r="E20" s="25">
        <f t="shared" si="2"/>
        <v>20</v>
      </c>
      <c r="F20" s="71">
        <f>'Durchgangszeiten(Eingabe)'!J16-'Durchgangszeiten(Eingabe)'!H16</f>
        <v>0.0004861111111110761</v>
      </c>
      <c r="G20" s="25">
        <f t="shared" si="3"/>
        <v>10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5" customHeight="1">
      <c r="A21" s="25">
        <f t="shared" si="0"/>
        <v>18</v>
      </c>
      <c r="B21" s="24" t="str">
        <f>'Durchgangszeiten(Eingabe)'!A23</f>
        <v>Robert Puhr</v>
      </c>
      <c r="C21" s="71">
        <f t="shared" si="1"/>
        <v>0.0018518518518516602</v>
      </c>
      <c r="D21" s="71">
        <f>'Durchgangszeiten(Eingabe)'!F23-'Durchgangszeiten(Eingabe)'!$B$3-'Durchgangszeiten(Eingabe)'!D23</f>
        <v>0.0010069444444443798</v>
      </c>
      <c r="E21" s="25">
        <f t="shared" si="2"/>
        <v>10</v>
      </c>
      <c r="F21" s="71">
        <f>'Durchgangszeiten(Eingabe)'!J23-'Durchgangszeiten(Eingabe)'!H23</f>
        <v>0.0008449074074072804</v>
      </c>
      <c r="G21" s="25">
        <f t="shared" si="3"/>
        <v>25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5" customHeight="1">
      <c r="A22" s="25">
        <f t="shared" si="0"/>
        <v>19</v>
      </c>
      <c r="B22" s="24" t="str">
        <f>'Durchgangszeiten(Eingabe)'!A13</f>
        <v>Hermann Keiml</v>
      </c>
      <c r="C22" s="71">
        <f t="shared" si="1"/>
        <v>0.0019097222222219656</v>
      </c>
      <c r="D22" s="71">
        <f>'Durchgangszeiten(Eingabe)'!F13-'Durchgangszeiten(Eingabe)'!$B$3-'Durchgangszeiten(Eingabe)'!D13</f>
        <v>0.0014930555555554559</v>
      </c>
      <c r="E22" s="25">
        <f t="shared" si="2"/>
        <v>23</v>
      </c>
      <c r="F22" s="71">
        <f>'Durchgangszeiten(Eingabe)'!J13-'Durchgangszeiten(Eingabe)'!H13</f>
        <v>0.00041666666666650976</v>
      </c>
      <c r="G22" s="25">
        <f t="shared" si="3"/>
        <v>5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7" ht="15" customHeight="1">
      <c r="A23" s="25">
        <f t="shared" si="0"/>
        <v>20</v>
      </c>
      <c r="B23" s="24" t="str">
        <f>'Durchgangszeiten(Eingabe)'!A26</f>
        <v>Andi Rettegi</v>
      </c>
      <c r="C23" s="71">
        <f t="shared" si="1"/>
        <v>0.0019444444444443043</v>
      </c>
      <c r="D23" s="71">
        <f>'Durchgangszeiten(Eingabe)'!F26-'Durchgangszeiten(Eingabe)'!$B$3-'Durchgangszeiten(Eingabe)'!D26</f>
        <v>0.0012037037037037068</v>
      </c>
      <c r="E23" s="25">
        <f t="shared" si="2"/>
        <v>17</v>
      </c>
      <c r="F23" s="71">
        <f>'Durchgangszeiten(Eingabe)'!J26-'Durchgangszeiten(Eingabe)'!H26</f>
        <v>0.0007407407407405975</v>
      </c>
      <c r="G23" s="25">
        <f t="shared" si="3"/>
        <v>21</v>
      </c>
    </row>
    <row r="24" spans="1:21" ht="15" customHeight="1">
      <c r="A24" s="25">
        <f t="shared" si="0"/>
        <v>21</v>
      </c>
      <c r="B24" s="24" t="str">
        <f>'Durchgangszeiten(Eingabe)'!A7</f>
        <v>Walter Fasching</v>
      </c>
      <c r="C24" s="71">
        <f t="shared" si="1"/>
        <v>0.0019444444444444153</v>
      </c>
      <c r="D24" s="71">
        <f>'Durchgangszeiten(Eingabe)'!F7-'Durchgangszeiten(Eingabe)'!$B$3-'Durchgangszeiten(Eingabe)'!D7</f>
        <v>0.0014351851851852615</v>
      </c>
      <c r="E24" s="25">
        <f t="shared" si="2"/>
        <v>22</v>
      </c>
      <c r="F24" s="71">
        <f>'Durchgangszeiten(Eingabe)'!J7-'Durchgangszeiten(Eingabe)'!H7</f>
        <v>0.0005092592592591538</v>
      </c>
      <c r="G24" s="25">
        <f t="shared" si="3"/>
        <v>12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7" ht="15" customHeight="1">
      <c r="A25" s="25">
        <f t="shared" si="0"/>
        <v>22</v>
      </c>
      <c r="B25" s="24" t="str">
        <f>'Durchgangszeiten(Eingabe)'!A28</f>
        <v>Thomas Winter</v>
      </c>
      <c r="C25" s="71">
        <f t="shared" si="1"/>
        <v>0.002060185185185248</v>
      </c>
      <c r="D25" s="71">
        <f>'Durchgangszeiten(Eingabe)'!F28-'Durchgangszeiten(Eingabe)'!$B$3-'Durchgangszeiten(Eingabe)'!D28</f>
        <v>0.0012615740740741233</v>
      </c>
      <c r="E25" s="25">
        <f t="shared" si="2"/>
        <v>19</v>
      </c>
      <c r="F25" s="71">
        <f>'Durchgangszeiten(Eingabe)'!J28-'Durchgangszeiten(Eingabe)'!H28</f>
        <v>0.0007986111111111249</v>
      </c>
      <c r="G25" s="25">
        <f t="shared" si="3"/>
        <v>24</v>
      </c>
    </row>
    <row r="26" spans="1:21" ht="15" customHeight="1">
      <c r="A26" s="25">
        <f t="shared" si="0"/>
        <v>23</v>
      </c>
      <c r="B26" s="24" t="str">
        <f>'Durchgangszeiten(Eingabe)'!A25</f>
        <v>Christian Reichenvater</v>
      </c>
      <c r="C26" s="71">
        <f t="shared" si="1"/>
        <v>0.002094907407407254</v>
      </c>
      <c r="D26" s="71">
        <f>'Durchgangszeiten(Eingabe)'!F25-'Durchgangszeiten(Eingabe)'!$B$3-'Durchgangszeiten(Eingabe)'!D25</f>
        <v>0.0013078703703702788</v>
      </c>
      <c r="E26" s="25">
        <f t="shared" si="2"/>
        <v>21</v>
      </c>
      <c r="F26" s="71">
        <f>'Durchgangszeiten(Eingabe)'!J25-'Durchgangszeiten(Eingabe)'!H25</f>
        <v>0.000787037037036975</v>
      </c>
      <c r="G26" s="25">
        <f t="shared" si="3"/>
        <v>23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5" customHeight="1">
      <c r="A27" s="25">
        <f t="shared" si="0"/>
        <v>24</v>
      </c>
      <c r="B27" s="24" t="str">
        <f>'Durchgangszeiten(Eingabe)'!A6</f>
        <v>Kurt Körner</v>
      </c>
      <c r="C27" s="71">
        <f t="shared" si="1"/>
        <v>0.0021527777777777812</v>
      </c>
      <c r="D27" s="71">
        <f>'Durchgangszeiten(Eingabe)'!F6-'Durchgangszeiten(Eingabe)'!$B$3-'Durchgangszeiten(Eingabe)'!D6</f>
        <v>0.0015393518518518334</v>
      </c>
      <c r="E27" s="25">
        <f t="shared" si="2"/>
        <v>24</v>
      </c>
      <c r="F27" s="71">
        <f>'Durchgangszeiten(Eingabe)'!J6-'Durchgangszeiten(Eingabe)'!H6</f>
        <v>0.0006134259259259478</v>
      </c>
      <c r="G27" s="25">
        <f t="shared" si="3"/>
        <v>17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5" customHeight="1">
      <c r="A28" s="25">
        <f t="shared" si="0"/>
        <v>25</v>
      </c>
      <c r="B28" s="24" t="str">
        <f>'Durchgangszeiten(Eingabe)'!A29</f>
        <v>Kurt Schmidmayer</v>
      </c>
      <c r="C28" s="71">
        <f t="shared" si="1"/>
        <v>0.0022222222222222365</v>
      </c>
      <c r="D28" s="71">
        <f>'Durchgangszeiten(Eingabe)'!F29-'Durchgangszeiten(Eingabe)'!$B$3-'Durchgangszeiten(Eingabe)'!D29</f>
        <v>0.0018981481481481488</v>
      </c>
      <c r="E28" s="25">
        <f t="shared" si="2"/>
        <v>25</v>
      </c>
      <c r="F28" s="71">
        <f>'Durchgangszeiten(Eingabe)'!J29-'Durchgangszeiten(Eingabe)'!H29</f>
        <v>0.0003240740740740877</v>
      </c>
      <c r="G28" s="25">
        <f t="shared" si="3"/>
        <v>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7" ht="15" customHeight="1">
      <c r="A29" s="25"/>
      <c r="C29" s="71"/>
      <c r="D29" s="71"/>
      <c r="E29" s="25"/>
      <c r="F29" s="71"/>
      <c r="G29" s="25"/>
    </row>
    <row r="39" spans="1:7" ht="15" customHeight="1">
      <c r="A39" s="25"/>
      <c r="C39" s="71"/>
      <c r="D39" s="71"/>
      <c r="E39" s="25"/>
      <c r="F39" s="71"/>
      <c r="G39" s="25"/>
    </row>
    <row r="40" spans="1:7" ht="15" customHeight="1">
      <c r="A40" s="25"/>
      <c r="C40" s="71"/>
      <c r="D40" s="71"/>
      <c r="E40" s="25"/>
      <c r="F40" s="71"/>
      <c r="G40" s="25"/>
    </row>
    <row r="41" spans="1:7" ht="15" customHeight="1">
      <c r="A41" s="25"/>
      <c r="C41" s="71"/>
      <c r="D41" s="71"/>
      <c r="E41" s="25"/>
      <c r="F41" s="71"/>
      <c r="G41" s="25"/>
    </row>
    <row r="42" spans="1:7" ht="15" customHeight="1">
      <c r="A42" s="25"/>
      <c r="C42" s="71"/>
      <c r="D42" s="71"/>
      <c r="E42" s="25"/>
      <c r="F42" s="71"/>
      <c r="G42" s="25"/>
    </row>
    <row r="43" spans="1:7" ht="15" customHeight="1">
      <c r="A43" s="25"/>
      <c r="C43" s="71"/>
      <c r="D43" s="71"/>
      <c r="E43" s="25"/>
      <c r="F43" s="71"/>
      <c r="G43" s="25"/>
    </row>
    <row r="44" spans="1:7" ht="15" customHeight="1">
      <c r="A44" s="25"/>
      <c r="C44" s="71"/>
      <c r="D44" s="71"/>
      <c r="E44" s="25"/>
      <c r="F44" s="71"/>
      <c r="G44" s="25"/>
    </row>
    <row r="45" spans="1:7" ht="15" customHeight="1">
      <c r="A45" s="25"/>
      <c r="C45" s="71"/>
      <c r="D45" s="71"/>
      <c r="E45" s="25"/>
      <c r="F45" s="71"/>
      <c r="G45" s="25"/>
    </row>
    <row r="46" spans="1:7" ht="15" customHeight="1">
      <c r="A46" s="25"/>
      <c r="C46" s="71"/>
      <c r="D46" s="71"/>
      <c r="E46" s="25"/>
      <c r="F46" s="71"/>
      <c r="G46" s="25"/>
    </row>
    <row r="47" spans="1:7" ht="15" customHeight="1">
      <c r="A47" s="25"/>
      <c r="C47" s="71"/>
      <c r="D47" s="71"/>
      <c r="E47" s="25"/>
      <c r="F47" s="71"/>
      <c r="G47" s="25"/>
    </row>
    <row r="48" spans="1:7" ht="15" customHeight="1">
      <c r="A48" s="25"/>
      <c r="C48" s="71"/>
      <c r="D48" s="71"/>
      <c r="E48" s="25"/>
      <c r="F48" s="71"/>
      <c r="G48" s="25"/>
    </row>
    <row r="49" spans="1:7" ht="15" customHeight="1">
      <c r="A49" s="25"/>
      <c r="C49" s="71"/>
      <c r="D49" s="71"/>
      <c r="E49" s="25"/>
      <c r="F49" s="71"/>
      <c r="G49" s="25"/>
    </row>
    <row r="50" spans="1:7" ht="15" customHeight="1">
      <c r="A50" s="25"/>
      <c r="C50" s="71"/>
      <c r="D50" s="71"/>
      <c r="E50" s="25"/>
      <c r="F50" s="71"/>
      <c r="G50" s="25"/>
    </row>
    <row r="51" spans="1:7" ht="15" customHeight="1">
      <c r="A51" s="25"/>
      <c r="C51" s="71"/>
      <c r="D51" s="71"/>
      <c r="E51" s="25"/>
      <c r="F51" s="71"/>
      <c r="G51" s="25"/>
    </row>
    <row r="52" spans="1:7" ht="15" customHeight="1">
      <c r="A52" s="25"/>
      <c r="C52" s="71"/>
      <c r="D52" s="71"/>
      <c r="E52" s="25"/>
      <c r="F52" s="71"/>
      <c r="G52" s="25"/>
    </row>
    <row r="53" spans="1:7" ht="15" customHeight="1">
      <c r="A53" s="25"/>
      <c r="C53" s="71"/>
      <c r="D53" s="71"/>
      <c r="E53" s="25"/>
      <c r="F53" s="71"/>
      <c r="G53" s="25"/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7"/>
  <sheetViews>
    <sheetView zoomScalePageLayoutView="0" workbookViewId="0" topLeftCell="A1">
      <selection activeCell="C8" sqref="C8"/>
    </sheetView>
  </sheetViews>
  <sheetFormatPr defaultColWidth="11.421875" defaultRowHeight="15" customHeight="1"/>
  <cols>
    <col min="1" max="1" width="24.57421875" style="1" customWidth="1"/>
    <col min="2" max="2" width="8.140625" style="19" customWidth="1"/>
    <col min="3" max="3" width="11.28125" style="1" bestFit="1" customWidth="1"/>
    <col min="4" max="4" width="12.140625" style="1" hidden="1" customWidth="1"/>
    <col min="5" max="5" width="5.140625" style="1" customWidth="1"/>
    <col min="6" max="6" width="10.140625" style="1" customWidth="1"/>
    <col min="7" max="7" width="4.57421875" style="1" customWidth="1"/>
    <col min="8" max="8" width="10.140625" style="1" customWidth="1"/>
    <col min="9" max="9" width="4.57421875" style="1" customWidth="1"/>
    <col min="10" max="10" width="10.140625" style="1" customWidth="1"/>
    <col min="11" max="11" width="4.57421875" style="1" customWidth="1"/>
    <col min="12" max="12" width="10.140625" style="1" customWidth="1"/>
    <col min="13" max="13" width="4.57421875" style="1" customWidth="1"/>
    <col min="14" max="14" width="10.140625" style="1" customWidth="1"/>
    <col min="15" max="15" width="11.421875" style="20" customWidth="1"/>
    <col min="16" max="16384" width="11.421875" style="1" customWidth="1"/>
  </cols>
  <sheetData>
    <row r="1" spans="1:23" ht="1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2"/>
      <c r="O1" s="21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58" t="s">
        <v>9</v>
      </c>
      <c r="B3" s="23">
        <v>0.642361111111111</v>
      </c>
      <c r="C3" s="24"/>
      <c r="D3" s="24"/>
      <c r="E3" s="25"/>
      <c r="F3" s="25"/>
      <c r="G3" s="25"/>
      <c r="H3" s="25"/>
      <c r="I3" s="25"/>
      <c r="J3" s="25"/>
      <c r="K3" s="25"/>
      <c r="L3" s="25"/>
      <c r="M3" s="25"/>
      <c r="N3" s="25"/>
      <c r="O3" s="21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72" t="s">
        <v>10</v>
      </c>
      <c r="B4" s="73" t="s">
        <v>11</v>
      </c>
      <c r="C4" s="74" t="s">
        <v>19</v>
      </c>
      <c r="D4" s="100" t="s">
        <v>3</v>
      </c>
      <c r="E4" s="100"/>
      <c r="F4" s="100" t="s">
        <v>20</v>
      </c>
      <c r="G4" s="100"/>
      <c r="H4" s="100" t="s">
        <v>21</v>
      </c>
      <c r="I4" s="100"/>
      <c r="J4" s="100" t="s">
        <v>22</v>
      </c>
      <c r="K4" s="100"/>
      <c r="L4" s="100" t="s">
        <v>23</v>
      </c>
      <c r="M4" s="100"/>
      <c r="N4" s="75" t="s">
        <v>15</v>
      </c>
      <c r="O4" s="21"/>
      <c r="P4" s="2"/>
      <c r="Q4" s="2"/>
    </row>
    <row r="5" spans="1:17" s="35" customFormat="1" ht="15" customHeight="1">
      <c r="A5" s="76" t="str">
        <f>VLOOKUP(B5,Startnummernliste!A$4:B$28,2,0)</f>
        <v>Anja Bröcker</v>
      </c>
      <c r="B5" s="70">
        <v>5</v>
      </c>
      <c r="C5" s="32">
        <v>0.6492129629629629</v>
      </c>
      <c r="D5" s="32">
        <f aca="true" t="shared" si="0" ref="D5:D29">C5-$B$3</f>
        <v>0.006851851851851887</v>
      </c>
      <c r="E5" s="31">
        <f>RANK(D5,D$5:D$29,1)</f>
        <v>2</v>
      </c>
      <c r="F5" s="32">
        <v>0.650173611111111</v>
      </c>
      <c r="G5" s="31">
        <f>RANK(F5,F$5:F$29,1)</f>
        <v>2</v>
      </c>
      <c r="H5" s="32">
        <v>0.6773263888888889</v>
      </c>
      <c r="I5" s="31">
        <f>RANK(H5,H$5:H$29,1)</f>
        <v>3</v>
      </c>
      <c r="J5" s="32">
        <v>0.6778472222222222</v>
      </c>
      <c r="K5" s="31">
        <f>RANK(J5,J$5:J$29,1)</f>
        <v>3</v>
      </c>
      <c r="L5" s="32">
        <v>0.6922106481481481</v>
      </c>
      <c r="M5" s="31">
        <f>RANK(L5,L$5:L$29,1)</f>
        <v>1</v>
      </c>
      <c r="N5" s="77">
        <f aca="true" t="shared" si="1" ref="N5:N29">L5-$B$3</f>
        <v>0.049849537037037095</v>
      </c>
      <c r="O5" s="59"/>
      <c r="P5" s="60"/>
      <c r="Q5" s="60"/>
    </row>
    <row r="6" spans="1:17" s="35" customFormat="1" ht="15" customHeight="1">
      <c r="A6" s="76" t="str">
        <f>VLOOKUP(B6,Startnummernliste!A$4:B$28,2,0)</f>
        <v>Kurt Körner</v>
      </c>
      <c r="B6" s="70">
        <v>2</v>
      </c>
      <c r="C6" s="32">
        <v>0.6496990740740741</v>
      </c>
      <c r="D6" s="32">
        <f t="shared" si="0"/>
        <v>0.007337962962963074</v>
      </c>
      <c r="E6" s="31">
        <f aca="true" t="shared" si="2" ref="E6:E29">RANK(D6,D$5:D$29,1)</f>
        <v>4</v>
      </c>
      <c r="F6" s="32">
        <v>0.651238425925926</v>
      </c>
      <c r="G6" s="31">
        <f>RANK(F6,F$5:F$29,1)</f>
        <v>6</v>
      </c>
      <c r="H6" s="32">
        <v>0.6773726851851851</v>
      </c>
      <c r="I6" s="31">
        <f aca="true" t="shared" si="3" ref="I6:I29">RANK(H6,H$5:H$29,1)</f>
        <v>5</v>
      </c>
      <c r="J6" s="32">
        <v>0.6779861111111111</v>
      </c>
      <c r="K6" s="31">
        <f aca="true" t="shared" si="4" ref="K6:K29">RANK(J6,J$5:J$29,1)</f>
        <v>5</v>
      </c>
      <c r="L6" s="32">
        <v>0.692349537037037</v>
      </c>
      <c r="M6" s="31">
        <f aca="true" t="shared" si="5" ref="M6:M29">RANK(L6,L$5:L$29,1)</f>
        <v>2</v>
      </c>
      <c r="N6" s="77">
        <f t="shared" si="1"/>
        <v>0.049988425925926006</v>
      </c>
      <c r="O6" s="59"/>
      <c r="P6" s="60"/>
      <c r="Q6" s="60"/>
    </row>
    <row r="7" spans="1:17" s="35" customFormat="1" ht="15" customHeight="1">
      <c r="A7" s="76" t="str">
        <f>VLOOKUP(B7,Startnummernliste!A$4:B$28,2,0)</f>
        <v>Walter Fasching</v>
      </c>
      <c r="B7" s="70">
        <v>3</v>
      </c>
      <c r="C7" s="32">
        <v>0.6503819444444444</v>
      </c>
      <c r="D7" s="32">
        <f t="shared" si="0"/>
        <v>0.008020833333333366</v>
      </c>
      <c r="E7" s="31">
        <f t="shared" si="2"/>
        <v>7</v>
      </c>
      <c r="F7" s="32">
        <v>0.6518171296296297</v>
      </c>
      <c r="G7" s="31">
        <f aca="true" t="shared" si="6" ref="G7:G29">RANK(F7,F$5:F$29,1)</f>
        <v>11</v>
      </c>
      <c r="H7" s="32">
        <v>0.677349537037037</v>
      </c>
      <c r="I7" s="31">
        <f t="shared" si="3"/>
        <v>4</v>
      </c>
      <c r="J7" s="32">
        <v>0.6778587962962962</v>
      </c>
      <c r="K7" s="31">
        <f t="shared" si="4"/>
        <v>4</v>
      </c>
      <c r="L7" s="32">
        <v>0.6925231481481481</v>
      </c>
      <c r="M7" s="31">
        <f t="shared" si="5"/>
        <v>3</v>
      </c>
      <c r="N7" s="77">
        <f t="shared" si="1"/>
        <v>0.05016203703703703</v>
      </c>
      <c r="O7" s="59"/>
      <c r="P7" s="60"/>
      <c r="Q7" s="60"/>
    </row>
    <row r="8" spans="1:17" s="35" customFormat="1" ht="15" customHeight="1">
      <c r="A8" s="76" t="str">
        <f>VLOOKUP(B8,Startnummernliste!A$4:B$28,2,0)</f>
        <v>Martin Keiml</v>
      </c>
      <c r="B8" s="70">
        <v>23</v>
      </c>
      <c r="C8" s="32">
        <v>0.648587962962963</v>
      </c>
      <c r="D8" s="32">
        <f t="shared" si="0"/>
        <v>0.0062268518518519</v>
      </c>
      <c r="E8" s="31">
        <f t="shared" si="2"/>
        <v>1</v>
      </c>
      <c r="F8" s="32">
        <v>0.6490625</v>
      </c>
      <c r="G8" s="31">
        <f t="shared" si="6"/>
        <v>1</v>
      </c>
      <c r="H8" s="32">
        <v>0.6760416666666668</v>
      </c>
      <c r="I8" s="31">
        <f t="shared" si="3"/>
        <v>1</v>
      </c>
      <c r="J8" s="32">
        <v>0.6764699074074073</v>
      </c>
      <c r="K8" s="31">
        <f t="shared" si="4"/>
        <v>1</v>
      </c>
      <c r="L8" s="32">
        <v>0.6925694444444445</v>
      </c>
      <c r="M8" s="31">
        <f t="shared" si="5"/>
        <v>4</v>
      </c>
      <c r="N8" s="77">
        <f t="shared" si="1"/>
        <v>0.05020833333333341</v>
      </c>
      <c r="O8" s="59"/>
      <c r="P8" s="60"/>
      <c r="Q8" s="60"/>
    </row>
    <row r="9" spans="1:17" s="35" customFormat="1" ht="15" customHeight="1">
      <c r="A9" s="76" t="str">
        <f>VLOOKUP(B9,Startnummernliste!A$4:B$28,2,0)</f>
        <v>Paul Richter</v>
      </c>
      <c r="B9" s="70">
        <v>4</v>
      </c>
      <c r="C9" s="32">
        <v>0.6504513888888889</v>
      </c>
      <c r="D9" s="32">
        <f t="shared" si="0"/>
        <v>0.008090277777777821</v>
      </c>
      <c r="E9" s="31">
        <f t="shared" si="2"/>
        <v>8</v>
      </c>
      <c r="F9" s="32">
        <v>0.6511805555555555</v>
      </c>
      <c r="G9" s="31">
        <f t="shared" si="6"/>
        <v>5</v>
      </c>
      <c r="H9" s="32">
        <v>0.6778703703703703</v>
      </c>
      <c r="I9" s="31">
        <f t="shared" si="3"/>
        <v>6</v>
      </c>
      <c r="J9" s="32">
        <v>0.678298611111111</v>
      </c>
      <c r="K9" s="31">
        <f t="shared" si="4"/>
        <v>6</v>
      </c>
      <c r="L9" s="32">
        <v>0.6944097222222222</v>
      </c>
      <c r="M9" s="31">
        <f t="shared" si="5"/>
        <v>5</v>
      </c>
      <c r="N9" s="77">
        <f t="shared" si="1"/>
        <v>0.05204861111111114</v>
      </c>
      <c r="O9" s="59"/>
      <c r="P9" s="60"/>
      <c r="Q9" s="60"/>
    </row>
    <row r="10" spans="1:17" s="35" customFormat="1" ht="15" customHeight="1">
      <c r="A10" s="76" t="str">
        <f>VLOOKUP(B10,Startnummernliste!A$4:B$28,2,0)</f>
        <v>Franz Heily</v>
      </c>
      <c r="B10" s="70">
        <v>30</v>
      </c>
      <c r="C10" s="32">
        <v>0.6510069444444445</v>
      </c>
      <c r="D10" s="32">
        <f t="shared" si="0"/>
        <v>0.008645833333333464</v>
      </c>
      <c r="E10" s="31">
        <f t="shared" si="2"/>
        <v>15</v>
      </c>
      <c r="F10" s="32">
        <v>0.6519444444444444</v>
      </c>
      <c r="G10" s="31">
        <f t="shared" si="6"/>
        <v>15</v>
      </c>
      <c r="H10" s="32">
        <v>0.6773032407407408</v>
      </c>
      <c r="I10" s="31">
        <f t="shared" si="3"/>
        <v>2</v>
      </c>
      <c r="J10" s="32">
        <v>0.6776851851851852</v>
      </c>
      <c r="K10" s="31">
        <f t="shared" si="4"/>
        <v>2</v>
      </c>
      <c r="L10" s="32">
        <v>0.6946412037037036</v>
      </c>
      <c r="M10" s="31">
        <f t="shared" si="5"/>
        <v>6</v>
      </c>
      <c r="N10" s="77">
        <f t="shared" si="1"/>
        <v>0.052280092592592586</v>
      </c>
      <c r="O10" s="59"/>
      <c r="P10" s="60"/>
      <c r="Q10" s="60"/>
    </row>
    <row r="11" spans="1:17" s="35" customFormat="1" ht="15" customHeight="1">
      <c r="A11" s="76" t="str">
        <f>VLOOKUP(B11,Startnummernliste!A$4:B$28,2,0)</f>
        <v>Alexander Heili</v>
      </c>
      <c r="B11" s="70">
        <v>8</v>
      </c>
      <c r="C11" s="32">
        <v>0.6515509259259259</v>
      </c>
      <c r="D11" s="32">
        <f t="shared" si="0"/>
        <v>0.009189814814814845</v>
      </c>
      <c r="E11" s="31">
        <f t="shared" si="2"/>
        <v>21</v>
      </c>
      <c r="F11" s="32">
        <v>0.6526157407407408</v>
      </c>
      <c r="G11" s="31">
        <f t="shared" si="6"/>
        <v>19</v>
      </c>
      <c r="H11" s="32">
        <v>0.6795370370370369</v>
      </c>
      <c r="I11" s="31">
        <f t="shared" si="3"/>
        <v>15</v>
      </c>
      <c r="J11" s="32">
        <v>0.6800231481481481</v>
      </c>
      <c r="K11" s="31">
        <f t="shared" si="4"/>
        <v>15</v>
      </c>
      <c r="L11" s="32">
        <v>0.6948032407407408</v>
      </c>
      <c r="M11" s="31">
        <f t="shared" si="5"/>
        <v>7</v>
      </c>
      <c r="N11" s="77">
        <f t="shared" si="1"/>
        <v>0.0524421296296298</v>
      </c>
      <c r="O11" s="59"/>
      <c r="P11" s="60"/>
      <c r="Q11" s="60"/>
    </row>
    <row r="12" spans="1:17" s="35" customFormat="1" ht="15" customHeight="1">
      <c r="A12" s="76" t="str">
        <f>VLOOKUP(B12,Startnummernliste!A$4:B$28,2,0)</f>
        <v>Klaus Kaiser</v>
      </c>
      <c r="B12" s="70">
        <v>16</v>
      </c>
      <c r="C12" s="32">
        <v>0.6512731481481482</v>
      </c>
      <c r="D12" s="32">
        <f t="shared" si="0"/>
        <v>0.008912037037037135</v>
      </c>
      <c r="E12" s="31">
        <f t="shared" si="2"/>
        <v>17</v>
      </c>
      <c r="F12" s="32">
        <v>0.6520949074074074</v>
      </c>
      <c r="G12" s="31">
        <f t="shared" si="6"/>
        <v>16</v>
      </c>
      <c r="H12" s="32">
        <v>0.6797800925925926</v>
      </c>
      <c r="I12" s="31">
        <f t="shared" si="3"/>
        <v>16</v>
      </c>
      <c r="J12" s="32">
        <v>0.6804282407407407</v>
      </c>
      <c r="K12" s="31">
        <f t="shared" si="4"/>
        <v>17</v>
      </c>
      <c r="L12" s="32">
        <v>0.695150462962963</v>
      </c>
      <c r="M12" s="31">
        <f t="shared" si="5"/>
        <v>8</v>
      </c>
      <c r="N12" s="77">
        <f t="shared" si="1"/>
        <v>0.05278935185185196</v>
      </c>
      <c r="O12" s="59"/>
      <c r="P12" s="60"/>
      <c r="Q12" s="60"/>
    </row>
    <row r="13" spans="1:17" s="35" customFormat="1" ht="15" customHeight="1">
      <c r="A13" s="76" t="str">
        <f>VLOOKUP(B13,Startnummernliste!A$4:B$28,2,0)</f>
        <v>Hermann Keiml</v>
      </c>
      <c r="B13" s="70">
        <v>25</v>
      </c>
      <c r="C13" s="32">
        <v>0.6507175925925927</v>
      </c>
      <c r="D13" s="32">
        <f t="shared" si="0"/>
        <v>0.008356481481481604</v>
      </c>
      <c r="E13" s="31">
        <f t="shared" si="2"/>
        <v>13</v>
      </c>
      <c r="F13" s="32">
        <v>0.6522106481481481</v>
      </c>
      <c r="G13" s="31">
        <f t="shared" si="6"/>
        <v>17</v>
      </c>
      <c r="H13" s="32">
        <v>0.6791203703703704</v>
      </c>
      <c r="I13" s="31">
        <f t="shared" si="3"/>
        <v>13</v>
      </c>
      <c r="J13" s="32">
        <v>0.6795370370370369</v>
      </c>
      <c r="K13" s="31">
        <f t="shared" si="4"/>
        <v>12</v>
      </c>
      <c r="L13" s="32">
        <v>0.6953819444444443</v>
      </c>
      <c r="M13" s="31">
        <f t="shared" si="5"/>
        <v>9</v>
      </c>
      <c r="N13" s="77">
        <f t="shared" si="1"/>
        <v>0.053020833333333295</v>
      </c>
      <c r="O13" s="59"/>
      <c r="P13" s="60"/>
      <c r="Q13" s="60"/>
    </row>
    <row r="14" spans="1:17" s="35" customFormat="1" ht="15" customHeight="1">
      <c r="A14" s="76" t="str">
        <f>VLOOKUP(B14,Startnummernliste!A$4:B$28,2,0)</f>
        <v>Matthias Doubek</v>
      </c>
      <c r="B14" s="70">
        <v>22</v>
      </c>
      <c r="C14" s="32">
        <v>0.6505787037037037</v>
      </c>
      <c r="D14" s="32">
        <f t="shared" si="0"/>
        <v>0.008217592592592693</v>
      </c>
      <c r="E14" s="31">
        <f t="shared" si="2"/>
        <v>10</v>
      </c>
      <c r="F14" s="32">
        <v>0.6517939814814815</v>
      </c>
      <c r="G14" s="31">
        <f t="shared" si="6"/>
        <v>9</v>
      </c>
      <c r="H14" s="32">
        <v>0.6787847222222222</v>
      </c>
      <c r="I14" s="31">
        <f t="shared" si="3"/>
        <v>11</v>
      </c>
      <c r="J14" s="32">
        <v>0.6792476851851851</v>
      </c>
      <c r="K14" s="31">
        <f t="shared" si="4"/>
        <v>10</v>
      </c>
      <c r="L14" s="32">
        <v>0.6955208333333333</v>
      </c>
      <c r="M14" s="31">
        <f t="shared" si="5"/>
        <v>10</v>
      </c>
      <c r="N14" s="77">
        <f t="shared" si="1"/>
        <v>0.053159722222222205</v>
      </c>
      <c r="O14" s="59"/>
      <c r="P14" s="60"/>
      <c r="Q14" s="60"/>
    </row>
    <row r="15" spans="1:17" s="35" customFormat="1" ht="15" customHeight="1">
      <c r="A15" s="76" t="str">
        <f>VLOOKUP(B15,Startnummernliste!A$4:B$28,2,0)</f>
        <v>Harald Kaufmann / Franz Kurzreither</v>
      </c>
      <c r="B15" s="70">
        <v>7</v>
      </c>
      <c r="C15" s="32">
        <v>0.6510648148148148</v>
      </c>
      <c r="D15" s="32">
        <f t="shared" si="0"/>
        <v>0.008703703703703769</v>
      </c>
      <c r="E15" s="31">
        <f t="shared" si="2"/>
        <v>16</v>
      </c>
      <c r="F15" s="32">
        <v>0.6518055555555555</v>
      </c>
      <c r="G15" s="31">
        <f t="shared" si="6"/>
        <v>10</v>
      </c>
      <c r="H15" s="32">
        <v>0.6781018518518519</v>
      </c>
      <c r="I15" s="31">
        <f t="shared" si="3"/>
        <v>8</v>
      </c>
      <c r="J15" s="32">
        <v>0.6783333333333332</v>
      </c>
      <c r="K15" s="31">
        <f t="shared" si="4"/>
        <v>7</v>
      </c>
      <c r="L15" s="32">
        <v>0.6956597222222222</v>
      </c>
      <c r="M15" s="31">
        <f t="shared" si="5"/>
        <v>11</v>
      </c>
      <c r="N15" s="77">
        <f t="shared" si="1"/>
        <v>0.053298611111111116</v>
      </c>
      <c r="O15" s="59"/>
      <c r="P15" s="60"/>
      <c r="Q15" s="60"/>
    </row>
    <row r="16" spans="1:17" s="35" customFormat="1" ht="15" customHeight="1">
      <c r="A16" s="76" t="str">
        <f>VLOOKUP(B16,Startnummernliste!A$4:B$28,2,0)</f>
        <v>Stefan Fritz</v>
      </c>
      <c r="B16" s="70">
        <v>12</v>
      </c>
      <c r="C16" s="32">
        <v>0.6513888888888889</v>
      </c>
      <c r="D16" s="32">
        <f t="shared" si="0"/>
        <v>0.009027777777777857</v>
      </c>
      <c r="E16" s="31">
        <f t="shared" si="2"/>
        <v>19</v>
      </c>
      <c r="F16" s="32">
        <v>0.6526736111111111</v>
      </c>
      <c r="G16" s="31">
        <f t="shared" si="6"/>
        <v>20</v>
      </c>
      <c r="H16" s="32">
        <v>0.679224537037037</v>
      </c>
      <c r="I16" s="31">
        <f t="shared" si="3"/>
        <v>14</v>
      </c>
      <c r="J16" s="32">
        <v>0.6797106481481481</v>
      </c>
      <c r="K16" s="31">
        <f t="shared" si="4"/>
        <v>13</v>
      </c>
      <c r="L16" s="32">
        <v>0.6958680555555555</v>
      </c>
      <c r="M16" s="31">
        <f t="shared" si="5"/>
        <v>12</v>
      </c>
      <c r="N16" s="77">
        <f t="shared" si="1"/>
        <v>0.05350694444444448</v>
      </c>
      <c r="O16" s="59"/>
      <c r="P16" s="60"/>
      <c r="Q16" s="60"/>
    </row>
    <row r="17" spans="1:17" s="35" customFormat="1" ht="15" customHeight="1">
      <c r="A17" s="76" t="str">
        <f>VLOOKUP(B17,Startnummernliste!A$4:B$28,2,0)</f>
        <v>Klaus Lukaseder</v>
      </c>
      <c r="B17" s="70">
        <v>26</v>
      </c>
      <c r="C17" s="32">
        <v>0.6509490740740741</v>
      </c>
      <c r="D17" s="32">
        <f t="shared" si="0"/>
        <v>0.008587962962963047</v>
      </c>
      <c r="E17" s="31">
        <f t="shared" si="2"/>
        <v>14</v>
      </c>
      <c r="F17" s="32">
        <v>0.6518402777777778</v>
      </c>
      <c r="G17" s="31">
        <f t="shared" si="6"/>
        <v>13</v>
      </c>
      <c r="H17" s="32">
        <v>0.6804050925925926</v>
      </c>
      <c r="I17" s="31">
        <f t="shared" si="3"/>
        <v>19</v>
      </c>
      <c r="J17" s="32">
        <v>0.6809375</v>
      </c>
      <c r="K17" s="31">
        <f t="shared" si="4"/>
        <v>19</v>
      </c>
      <c r="L17" s="32">
        <v>0.6959143518518518</v>
      </c>
      <c r="M17" s="31">
        <f t="shared" si="5"/>
        <v>13</v>
      </c>
      <c r="N17" s="77">
        <f t="shared" si="1"/>
        <v>0.05355324074074075</v>
      </c>
      <c r="O17" s="59"/>
      <c r="P17" s="60"/>
      <c r="Q17" s="60"/>
    </row>
    <row r="18" spans="1:17" s="35" customFormat="1" ht="15" customHeight="1">
      <c r="A18" s="76" t="str">
        <f>VLOOKUP(B18,Startnummernliste!A$4:B$28,2,0)</f>
        <v>Jürgen Grubek</v>
      </c>
      <c r="B18" s="70">
        <v>1</v>
      </c>
      <c r="C18" s="32">
        <v>0.6503240740740741</v>
      </c>
      <c r="D18" s="32">
        <f t="shared" si="0"/>
        <v>0.00796296296296306</v>
      </c>
      <c r="E18" s="31">
        <f t="shared" si="2"/>
        <v>6</v>
      </c>
      <c r="F18" s="32">
        <v>0.6514351851851852</v>
      </c>
      <c r="G18" s="31">
        <f t="shared" si="6"/>
        <v>7</v>
      </c>
      <c r="H18" s="32">
        <v>0.6787638888888888</v>
      </c>
      <c r="I18" s="31">
        <f t="shared" si="3"/>
        <v>10</v>
      </c>
      <c r="J18" s="32">
        <v>0.6792013888888888</v>
      </c>
      <c r="K18" s="31">
        <f t="shared" si="4"/>
        <v>9</v>
      </c>
      <c r="L18" s="32">
        <v>0.6960879629629629</v>
      </c>
      <c r="M18" s="31">
        <f t="shared" si="5"/>
        <v>14</v>
      </c>
      <c r="N18" s="77">
        <f t="shared" si="1"/>
        <v>0.05372685185185189</v>
      </c>
      <c r="O18" s="59"/>
      <c r="P18" s="60"/>
      <c r="Q18" s="60"/>
    </row>
    <row r="19" spans="1:17" s="35" customFormat="1" ht="15" customHeight="1">
      <c r="A19" s="76" t="str">
        <f>VLOOKUP(B19,Startnummernliste!A$4:B$28,2,0)</f>
        <v>Jürgen Heger</v>
      </c>
      <c r="B19" s="70">
        <v>15</v>
      </c>
      <c r="C19" s="32">
        <v>0.649537037037037</v>
      </c>
      <c r="D19" s="32">
        <f t="shared" si="0"/>
        <v>0.0071759259259259744</v>
      </c>
      <c r="E19" s="31">
        <f t="shared" si="2"/>
        <v>3</v>
      </c>
      <c r="F19" s="32">
        <v>0.6504629629629629</v>
      </c>
      <c r="G19" s="31">
        <f t="shared" si="6"/>
        <v>3</v>
      </c>
      <c r="H19" s="32">
        <v>0.6780439814814815</v>
      </c>
      <c r="I19" s="31">
        <f t="shared" si="3"/>
        <v>7</v>
      </c>
      <c r="J19" s="32">
        <v>0.67875</v>
      </c>
      <c r="K19" s="31">
        <f t="shared" si="4"/>
        <v>8</v>
      </c>
      <c r="L19" s="32">
        <v>0.6964236111111112</v>
      </c>
      <c r="M19" s="31">
        <f t="shared" si="5"/>
        <v>15</v>
      </c>
      <c r="N19" s="77">
        <f t="shared" si="1"/>
        <v>0.054062500000000124</v>
      </c>
      <c r="O19" s="59"/>
      <c r="P19" s="60"/>
      <c r="Q19" s="60"/>
    </row>
    <row r="20" spans="1:17" s="35" customFormat="1" ht="15" customHeight="1">
      <c r="A20" s="76" t="str">
        <f>VLOOKUP(B20,Startnummernliste!A$4:B$28,2,0)</f>
        <v>Reinhard Gererstorfer</v>
      </c>
      <c r="B20" s="70">
        <v>11</v>
      </c>
      <c r="C20" s="32">
        <v>0.6529050925925927</v>
      </c>
      <c r="D20" s="32">
        <f t="shared" si="0"/>
        <v>0.010543981481481612</v>
      </c>
      <c r="E20" s="31">
        <f t="shared" si="2"/>
        <v>25</v>
      </c>
      <c r="F20" s="32">
        <v>0.6540277777777778</v>
      </c>
      <c r="G20" s="31">
        <f t="shared" si="6"/>
        <v>25</v>
      </c>
      <c r="H20" s="32">
        <v>0.6801851851851852</v>
      </c>
      <c r="I20" s="31">
        <f t="shared" si="3"/>
        <v>18</v>
      </c>
      <c r="J20" s="32">
        <v>0.6807175925925926</v>
      </c>
      <c r="K20" s="31">
        <f t="shared" si="4"/>
        <v>18</v>
      </c>
      <c r="L20" s="32">
        <v>0.6965972222222222</v>
      </c>
      <c r="M20" s="31">
        <f t="shared" si="5"/>
        <v>16</v>
      </c>
      <c r="N20" s="77">
        <f t="shared" si="1"/>
        <v>0.05423611111111115</v>
      </c>
      <c r="O20" s="59"/>
      <c r="P20" s="60"/>
      <c r="Q20" s="60"/>
    </row>
    <row r="21" spans="1:17" s="35" customFormat="1" ht="15" customHeight="1">
      <c r="A21" s="76" t="str">
        <f>VLOOKUP(B21,Startnummernliste!A$4:B$28,2,0)</f>
        <v>Oliver Rous</v>
      </c>
      <c r="B21" s="70">
        <v>19</v>
      </c>
      <c r="C21" s="32">
        <v>0.6501157407407407</v>
      </c>
      <c r="D21" s="32">
        <f t="shared" si="0"/>
        <v>0.007754629629629695</v>
      </c>
      <c r="E21" s="31">
        <f t="shared" si="2"/>
        <v>5</v>
      </c>
      <c r="F21" s="32">
        <v>0.6510648148148148</v>
      </c>
      <c r="G21" s="31">
        <f t="shared" si="6"/>
        <v>4</v>
      </c>
      <c r="H21" s="32">
        <v>0.6797916666666667</v>
      </c>
      <c r="I21" s="31">
        <f t="shared" si="3"/>
        <v>17</v>
      </c>
      <c r="J21" s="32">
        <v>0.6804050925925925</v>
      </c>
      <c r="K21" s="31">
        <f t="shared" si="4"/>
        <v>16</v>
      </c>
      <c r="L21" s="32">
        <v>0.6967361111111111</v>
      </c>
      <c r="M21" s="31">
        <f t="shared" si="5"/>
        <v>17</v>
      </c>
      <c r="N21" s="77">
        <f t="shared" si="1"/>
        <v>0.05437500000000006</v>
      </c>
      <c r="O21" s="59"/>
      <c r="P21" s="60"/>
      <c r="Q21" s="60"/>
    </row>
    <row r="22" spans="1:17" s="35" customFormat="1" ht="15" customHeight="1">
      <c r="A22" s="76" t="str">
        <f>VLOOKUP(B22,Startnummernliste!A$4:B$28,2,0)</f>
        <v>Christoph Poindl</v>
      </c>
      <c r="B22" s="70">
        <v>18</v>
      </c>
      <c r="C22" s="32">
        <v>0.6513425925925925</v>
      </c>
      <c r="D22" s="32">
        <f t="shared" si="0"/>
        <v>0.00898148148148148</v>
      </c>
      <c r="E22" s="31">
        <f t="shared" si="2"/>
        <v>18</v>
      </c>
      <c r="F22" s="32">
        <v>0.652349537037037</v>
      </c>
      <c r="G22" s="31">
        <f t="shared" si="6"/>
        <v>18</v>
      </c>
      <c r="H22" s="32">
        <v>0.6790625</v>
      </c>
      <c r="I22" s="31">
        <f t="shared" si="3"/>
        <v>12</v>
      </c>
      <c r="J22" s="32">
        <v>0.6798148148148148</v>
      </c>
      <c r="K22" s="31">
        <f t="shared" si="4"/>
        <v>14</v>
      </c>
      <c r="L22" s="32">
        <v>0.6970023148148149</v>
      </c>
      <c r="M22" s="31">
        <f t="shared" si="5"/>
        <v>18</v>
      </c>
      <c r="N22" s="77">
        <f t="shared" si="1"/>
        <v>0.054641203703703844</v>
      </c>
      <c r="O22" s="59"/>
      <c r="P22" s="60"/>
      <c r="Q22" s="60"/>
    </row>
    <row r="23" spans="1:17" s="35" customFormat="1" ht="15" customHeight="1">
      <c r="A23" s="76" t="str">
        <f>VLOOKUP(B23,Startnummernliste!A$4:B$28,2,0)</f>
        <v>Robert Puhr</v>
      </c>
      <c r="B23" s="70">
        <v>27</v>
      </c>
      <c r="C23" s="32">
        <v>0.6520138888888889</v>
      </c>
      <c r="D23" s="32">
        <f t="shared" si="0"/>
        <v>0.009652777777777843</v>
      </c>
      <c r="E23" s="31">
        <f t="shared" si="2"/>
        <v>23</v>
      </c>
      <c r="F23" s="32">
        <v>0.6530208333333333</v>
      </c>
      <c r="G23" s="31">
        <f t="shared" si="6"/>
        <v>21</v>
      </c>
      <c r="H23" s="32">
        <v>0.6810185185185186</v>
      </c>
      <c r="I23" s="31">
        <f t="shared" si="3"/>
        <v>20</v>
      </c>
      <c r="J23" s="32">
        <v>0.6818634259259259</v>
      </c>
      <c r="K23" s="31">
        <f t="shared" si="4"/>
        <v>20</v>
      </c>
      <c r="L23" s="32">
        <v>0.6974768518518518</v>
      </c>
      <c r="M23" s="31">
        <f t="shared" si="5"/>
        <v>19</v>
      </c>
      <c r="N23" s="77">
        <f t="shared" si="1"/>
        <v>0.05511574074074077</v>
      </c>
      <c r="O23" s="59"/>
      <c r="P23" s="60"/>
      <c r="Q23" s="60"/>
    </row>
    <row r="24" spans="1:17" s="35" customFormat="1" ht="15" customHeight="1">
      <c r="A24" s="76" t="str">
        <f>VLOOKUP(B24,Startnummernliste!A$4:B$28,2,0)</f>
        <v>Thomas Gössl</v>
      </c>
      <c r="B24" s="70">
        <v>10</v>
      </c>
      <c r="C24" s="32">
        <v>0.6505439814814815</v>
      </c>
      <c r="D24" s="32">
        <f t="shared" si="0"/>
        <v>0.008182870370370465</v>
      </c>
      <c r="E24" s="31">
        <f t="shared" si="2"/>
        <v>9</v>
      </c>
      <c r="F24" s="32">
        <v>0.6515509259259259</v>
      </c>
      <c r="G24" s="31">
        <f t="shared" si="6"/>
        <v>8</v>
      </c>
      <c r="H24" s="32">
        <v>0.6787627314814815</v>
      </c>
      <c r="I24" s="31">
        <f t="shared" si="3"/>
        <v>9</v>
      </c>
      <c r="J24" s="32">
        <v>0.6794560185185184</v>
      </c>
      <c r="K24" s="31">
        <f t="shared" si="4"/>
        <v>11</v>
      </c>
      <c r="L24" s="32">
        <v>0.6991898148148148</v>
      </c>
      <c r="M24" s="31">
        <f t="shared" si="5"/>
        <v>20</v>
      </c>
      <c r="N24" s="77">
        <f t="shared" si="1"/>
        <v>0.05682870370370374</v>
      </c>
      <c r="O24" s="59"/>
      <c r="P24" s="60"/>
      <c r="Q24" s="60"/>
    </row>
    <row r="25" spans="1:17" s="35" customFormat="1" ht="15" customHeight="1">
      <c r="A25" s="76" t="str">
        <f>VLOOKUP(B25,Startnummernliste!A$4:B$28,2,0)</f>
        <v>Christian Reichenvater</v>
      </c>
      <c r="B25" s="70">
        <v>17</v>
      </c>
      <c r="C25" s="32">
        <v>0.6519328703703704</v>
      </c>
      <c r="D25" s="32">
        <f t="shared" si="0"/>
        <v>0.00957175925925935</v>
      </c>
      <c r="E25" s="31">
        <f t="shared" si="2"/>
        <v>22</v>
      </c>
      <c r="F25" s="32">
        <v>0.6532407407407407</v>
      </c>
      <c r="G25" s="31">
        <f t="shared" si="6"/>
        <v>22</v>
      </c>
      <c r="H25" s="32">
        <v>0.6817013888888889</v>
      </c>
      <c r="I25" s="31">
        <f t="shared" si="3"/>
        <v>21</v>
      </c>
      <c r="J25" s="32">
        <v>0.6824884259259258</v>
      </c>
      <c r="K25" s="31">
        <f t="shared" si="4"/>
        <v>21</v>
      </c>
      <c r="L25" s="32">
        <v>0.7008449074074075</v>
      </c>
      <c r="M25" s="31">
        <f t="shared" si="5"/>
        <v>21</v>
      </c>
      <c r="N25" s="77">
        <f t="shared" si="1"/>
        <v>0.05848379629629641</v>
      </c>
      <c r="O25" s="59"/>
      <c r="P25" s="60"/>
      <c r="Q25" s="60"/>
    </row>
    <row r="26" spans="1:17" s="35" customFormat="1" ht="15" customHeight="1">
      <c r="A26" s="76" t="str">
        <f>VLOOKUP(B26,Startnummernliste!A$4:B$28,2,0)</f>
        <v>Andi Rettegi</v>
      </c>
      <c r="B26" s="70">
        <v>24</v>
      </c>
      <c r="C26" s="32">
        <v>0.650625</v>
      </c>
      <c r="D26" s="32">
        <f t="shared" si="0"/>
        <v>0.00826388888888896</v>
      </c>
      <c r="E26" s="31">
        <f t="shared" si="2"/>
        <v>11</v>
      </c>
      <c r="F26" s="32">
        <v>0.6518287037037037</v>
      </c>
      <c r="G26" s="31">
        <f t="shared" si="6"/>
        <v>12</v>
      </c>
      <c r="H26" s="32">
        <v>0.682962962962963</v>
      </c>
      <c r="I26" s="31">
        <f t="shared" si="3"/>
        <v>22</v>
      </c>
      <c r="J26" s="32">
        <v>0.6837037037037036</v>
      </c>
      <c r="K26" s="31">
        <f t="shared" si="4"/>
        <v>22</v>
      </c>
      <c r="L26" s="32">
        <v>0.7010069444444444</v>
      </c>
      <c r="M26" s="31">
        <f t="shared" si="5"/>
        <v>22</v>
      </c>
      <c r="N26" s="77">
        <f t="shared" si="1"/>
        <v>0.0586458333333334</v>
      </c>
      <c r="O26" s="59"/>
      <c r="P26" s="60"/>
      <c r="Q26" s="60"/>
    </row>
    <row r="27" spans="1:17" s="35" customFormat="1" ht="15" customHeight="1">
      <c r="A27" s="76" t="str">
        <f>VLOOKUP(B27,Startnummernliste!A$4:B$28,2,0)</f>
        <v>Dieter Schandl</v>
      </c>
      <c r="B27" s="70">
        <v>29</v>
      </c>
      <c r="C27" s="32">
        <v>0.6524652777777777</v>
      </c>
      <c r="D27" s="32">
        <f t="shared" si="0"/>
        <v>0.010104166666666692</v>
      </c>
      <c r="E27" s="31">
        <f t="shared" si="2"/>
        <v>24</v>
      </c>
      <c r="F27" s="32">
        <v>0.6536574074074074</v>
      </c>
      <c r="G27" s="31">
        <f t="shared" si="6"/>
        <v>24</v>
      </c>
      <c r="H27" s="32">
        <v>0.686111111111111</v>
      </c>
      <c r="I27" s="31">
        <f t="shared" si="3"/>
        <v>25</v>
      </c>
      <c r="J27" s="32">
        <v>0.6863888888888888</v>
      </c>
      <c r="K27" s="31">
        <f t="shared" si="4"/>
        <v>25</v>
      </c>
      <c r="L27" s="32">
        <v>0.7018865740740741</v>
      </c>
      <c r="M27" s="31">
        <f t="shared" si="5"/>
        <v>23</v>
      </c>
      <c r="N27" s="77">
        <f t="shared" si="1"/>
        <v>0.059525462962963016</v>
      </c>
      <c r="O27" s="59"/>
      <c r="P27" s="60"/>
      <c r="Q27" s="60"/>
    </row>
    <row r="28" spans="1:17" s="35" customFormat="1" ht="15" customHeight="1">
      <c r="A28" s="76" t="str">
        <f>VLOOKUP(B28,Startnummernliste!A$4:B$28,2,0)</f>
        <v>Thomas Winter</v>
      </c>
      <c r="B28" s="70">
        <v>14</v>
      </c>
      <c r="C28" s="32">
        <v>0.6506712962962963</v>
      </c>
      <c r="D28" s="32">
        <f t="shared" si="0"/>
        <v>0.008310185185185226</v>
      </c>
      <c r="E28" s="31">
        <f t="shared" si="2"/>
        <v>12</v>
      </c>
      <c r="F28" s="32">
        <v>0.6519328703703704</v>
      </c>
      <c r="G28" s="31">
        <f t="shared" si="6"/>
        <v>14</v>
      </c>
      <c r="H28" s="32">
        <v>0.6830208333333333</v>
      </c>
      <c r="I28" s="31">
        <f t="shared" si="3"/>
        <v>23</v>
      </c>
      <c r="J28" s="32">
        <v>0.6838194444444444</v>
      </c>
      <c r="K28" s="31">
        <f t="shared" si="4"/>
        <v>23</v>
      </c>
      <c r="L28" s="32">
        <v>0.7022106481481482</v>
      </c>
      <c r="M28" s="31">
        <f t="shared" si="5"/>
        <v>24</v>
      </c>
      <c r="N28" s="77">
        <f t="shared" si="1"/>
        <v>0.059849537037037104</v>
      </c>
      <c r="O28" s="59"/>
      <c r="P28" s="60"/>
      <c r="Q28" s="60"/>
    </row>
    <row r="29" spans="1:17" s="35" customFormat="1" ht="15" customHeight="1">
      <c r="A29" s="78" t="str">
        <f>VLOOKUP(B29,Startnummernliste!A$4:B$28,2,0)</f>
        <v>Kurt Schmidmayer</v>
      </c>
      <c r="B29" s="79">
        <v>13</v>
      </c>
      <c r="C29" s="80">
        <v>0.6514814814814814</v>
      </c>
      <c r="D29" s="80">
        <f t="shared" si="0"/>
        <v>0.00912037037037039</v>
      </c>
      <c r="E29" s="81">
        <f t="shared" si="2"/>
        <v>20</v>
      </c>
      <c r="F29" s="80">
        <v>0.6533796296296296</v>
      </c>
      <c r="G29" s="81">
        <f t="shared" si="6"/>
        <v>23</v>
      </c>
      <c r="H29" s="80">
        <v>0.6854976851851852</v>
      </c>
      <c r="I29" s="81">
        <f t="shared" si="3"/>
        <v>24</v>
      </c>
      <c r="J29" s="80">
        <v>0.6858217592592593</v>
      </c>
      <c r="K29" s="81">
        <f t="shared" si="4"/>
        <v>24</v>
      </c>
      <c r="L29" s="80">
        <v>0.7056712962962962</v>
      </c>
      <c r="M29" s="81">
        <f t="shared" si="5"/>
        <v>25</v>
      </c>
      <c r="N29" s="82">
        <f t="shared" si="1"/>
        <v>0.06331018518518516</v>
      </c>
      <c r="O29" s="59"/>
      <c r="P29" s="60"/>
      <c r="Q29" s="60"/>
    </row>
    <row r="30" spans="1:17" s="35" customFormat="1" ht="15" customHeight="1">
      <c r="A30" s="38"/>
      <c r="B30" s="46"/>
      <c r="C30" s="62"/>
      <c r="D30" s="48"/>
      <c r="E30" s="49"/>
      <c r="F30" s="50"/>
      <c r="G30" s="49"/>
      <c r="H30" s="50"/>
      <c r="I30" s="49"/>
      <c r="J30" s="50"/>
      <c r="K30" s="49"/>
      <c r="L30" s="51"/>
      <c r="M30" s="49"/>
      <c r="N30" s="61"/>
      <c r="O30" s="37"/>
      <c r="P30" s="38"/>
      <c r="Q30" s="38"/>
    </row>
    <row r="31" spans="1:17" s="35" customFormat="1" ht="15" customHeight="1">
      <c r="A31" s="38"/>
      <c r="B31" s="46"/>
      <c r="C31" s="38"/>
      <c r="D31" s="48"/>
      <c r="E31" s="49"/>
      <c r="F31" s="50"/>
      <c r="G31" s="49"/>
      <c r="H31" s="50"/>
      <c r="I31" s="49"/>
      <c r="J31" s="50"/>
      <c r="K31" s="49"/>
      <c r="L31" s="51"/>
      <c r="M31" s="49"/>
      <c r="N31" s="61"/>
      <c r="O31" s="37"/>
      <c r="P31" s="38"/>
      <c r="Q31" s="38"/>
    </row>
    <row r="32" spans="1:17" s="35" customFormat="1" ht="15" customHeight="1">
      <c r="A32" s="38"/>
      <c r="B32" s="46"/>
      <c r="C32" s="38"/>
      <c r="D32" s="48"/>
      <c r="E32" s="49"/>
      <c r="F32" s="50"/>
      <c r="G32" s="49"/>
      <c r="H32" s="50"/>
      <c r="I32" s="49"/>
      <c r="J32" s="50"/>
      <c r="K32" s="49"/>
      <c r="L32" s="51"/>
      <c r="M32" s="49"/>
      <c r="N32" s="61"/>
      <c r="O32" s="37"/>
      <c r="P32" s="39"/>
      <c r="Q32" s="39"/>
    </row>
    <row r="33" spans="1:17" s="35" customFormat="1" ht="15" customHeight="1">
      <c r="A33" s="38"/>
      <c r="B33" s="46"/>
      <c r="C33" s="38"/>
      <c r="D33" s="48"/>
      <c r="E33" s="49"/>
      <c r="F33" s="50"/>
      <c r="G33" s="49"/>
      <c r="H33" s="50"/>
      <c r="I33" s="49"/>
      <c r="J33" s="50"/>
      <c r="K33" s="49"/>
      <c r="L33" s="51"/>
      <c r="M33" s="49"/>
      <c r="N33" s="61"/>
      <c r="O33" s="37"/>
      <c r="P33" s="38"/>
      <c r="Q33" s="38"/>
    </row>
    <row r="34" spans="1:17" s="35" customFormat="1" ht="15" customHeight="1">
      <c r="A34" s="38"/>
      <c r="B34" s="46"/>
      <c r="C34" s="38"/>
      <c r="D34" s="48"/>
      <c r="E34" s="49"/>
      <c r="F34" s="50"/>
      <c r="G34" s="49"/>
      <c r="H34" s="50"/>
      <c r="I34" s="49"/>
      <c r="J34" s="50"/>
      <c r="K34" s="49"/>
      <c r="L34" s="51"/>
      <c r="M34" s="49"/>
      <c r="N34" s="61"/>
      <c r="O34" s="37"/>
      <c r="P34" s="39"/>
      <c r="Q34" s="39"/>
    </row>
    <row r="35" spans="1:17" s="35" customFormat="1" ht="15" customHeight="1">
      <c r="A35" s="38"/>
      <c r="B35" s="46"/>
      <c r="C35" s="38"/>
      <c r="D35" s="48"/>
      <c r="E35" s="49"/>
      <c r="F35" s="50"/>
      <c r="G35" s="49"/>
      <c r="H35" s="50"/>
      <c r="I35" s="49"/>
      <c r="J35" s="50"/>
      <c r="K35" s="49"/>
      <c r="L35" s="51"/>
      <c r="M35" s="49"/>
      <c r="N35" s="61"/>
      <c r="O35" s="37"/>
      <c r="P35" s="38"/>
      <c r="Q35" s="38"/>
    </row>
    <row r="36" spans="1:17" s="35" customFormat="1" ht="15" customHeight="1">
      <c r="A36" s="38"/>
      <c r="B36" s="46"/>
      <c r="C36" s="38"/>
      <c r="D36" s="48"/>
      <c r="E36" s="49"/>
      <c r="F36" s="50"/>
      <c r="G36" s="49"/>
      <c r="H36" s="50"/>
      <c r="I36" s="49"/>
      <c r="J36" s="50"/>
      <c r="K36" s="49"/>
      <c r="L36" s="51"/>
      <c r="M36" s="49"/>
      <c r="N36" s="61"/>
      <c r="O36" s="37"/>
      <c r="P36" s="38"/>
      <c r="Q36" s="38"/>
    </row>
    <row r="37" spans="1:17" s="35" customFormat="1" ht="15" customHeight="1">
      <c r="A37" s="38"/>
      <c r="B37" s="46"/>
      <c r="C37" s="38"/>
      <c r="D37" s="48"/>
      <c r="E37" s="49"/>
      <c r="F37" s="50"/>
      <c r="G37" s="49"/>
      <c r="H37" s="50"/>
      <c r="I37" s="49"/>
      <c r="J37" s="50"/>
      <c r="K37" s="49"/>
      <c r="L37" s="51"/>
      <c r="M37" s="49"/>
      <c r="N37" s="61"/>
      <c r="O37" s="37"/>
      <c r="P37" s="39"/>
      <c r="Q37" s="39"/>
    </row>
    <row r="38" spans="1:17" s="35" customFormat="1" ht="15" customHeight="1">
      <c r="A38" s="38"/>
      <c r="B38" s="46"/>
      <c r="C38" s="38"/>
      <c r="D38" s="48"/>
      <c r="E38" s="49"/>
      <c r="F38" s="50"/>
      <c r="G38" s="49"/>
      <c r="H38" s="50"/>
      <c r="I38" s="49"/>
      <c r="J38" s="50"/>
      <c r="K38" s="49"/>
      <c r="L38" s="51"/>
      <c r="M38" s="49"/>
      <c r="N38" s="61"/>
      <c r="O38" s="37"/>
      <c r="P38" s="38"/>
      <c r="Q38" s="38"/>
    </row>
    <row r="39" spans="1:17" s="35" customFormat="1" ht="15" customHeight="1">
      <c r="A39" s="38"/>
      <c r="B39" s="46"/>
      <c r="C39" s="38"/>
      <c r="D39" s="48"/>
      <c r="E39" s="49"/>
      <c r="F39" s="50"/>
      <c r="G39" s="49"/>
      <c r="H39" s="50"/>
      <c r="I39" s="49"/>
      <c r="J39" s="50"/>
      <c r="K39" s="49"/>
      <c r="L39" s="51"/>
      <c r="M39" s="49"/>
      <c r="N39" s="61"/>
      <c r="O39" s="37"/>
      <c r="P39" s="39"/>
      <c r="Q39" s="39"/>
    </row>
    <row r="40" spans="1:17" s="35" customFormat="1" ht="15" customHeight="1">
      <c r="A40" s="38"/>
      <c r="B40" s="46"/>
      <c r="C40" s="38"/>
      <c r="D40" s="48"/>
      <c r="E40" s="49"/>
      <c r="F40" s="50"/>
      <c r="G40" s="49"/>
      <c r="H40" s="50"/>
      <c r="I40" s="49"/>
      <c r="J40" s="50"/>
      <c r="K40" s="49"/>
      <c r="L40" s="51"/>
      <c r="M40" s="49"/>
      <c r="N40" s="61"/>
      <c r="O40" s="37"/>
      <c r="P40" s="38"/>
      <c r="Q40" s="38"/>
    </row>
    <row r="41" spans="1:17" s="35" customFormat="1" ht="15" customHeight="1">
      <c r="A41" s="38"/>
      <c r="B41" s="46"/>
      <c r="C41" s="38"/>
      <c r="D41" s="48"/>
      <c r="E41" s="49"/>
      <c r="F41" s="50"/>
      <c r="G41" s="49"/>
      <c r="H41" s="50"/>
      <c r="I41" s="49"/>
      <c r="J41" s="50"/>
      <c r="K41" s="49"/>
      <c r="L41" s="51"/>
      <c r="M41" s="49"/>
      <c r="N41" s="61"/>
      <c r="O41" s="37"/>
      <c r="P41" s="38"/>
      <c r="Q41" s="38"/>
    </row>
    <row r="42" spans="1:17" s="35" customFormat="1" ht="15" customHeight="1">
      <c r="A42" s="38"/>
      <c r="B42" s="46"/>
      <c r="C42" s="38"/>
      <c r="D42" s="48"/>
      <c r="E42" s="49"/>
      <c r="F42" s="50"/>
      <c r="G42" s="49"/>
      <c r="H42" s="50"/>
      <c r="I42" s="49"/>
      <c r="J42" s="50"/>
      <c r="K42" s="49"/>
      <c r="L42" s="51"/>
      <c r="M42" s="49"/>
      <c r="N42" s="61"/>
      <c r="O42" s="37"/>
      <c r="P42" s="39"/>
      <c r="Q42" s="39"/>
    </row>
    <row r="43" spans="1:17" s="35" customFormat="1" ht="15" customHeight="1">
      <c r="A43" s="38"/>
      <c r="B43" s="46"/>
      <c r="C43" s="38"/>
      <c r="D43" s="48"/>
      <c r="E43" s="49"/>
      <c r="F43" s="50"/>
      <c r="G43" s="49"/>
      <c r="H43" s="50"/>
      <c r="I43" s="49"/>
      <c r="J43" s="50"/>
      <c r="K43" s="49"/>
      <c r="L43" s="51"/>
      <c r="M43" s="49"/>
      <c r="N43" s="61"/>
      <c r="O43" s="37"/>
      <c r="P43" s="38"/>
      <c r="Q43" s="38"/>
    </row>
    <row r="44" spans="1:17" s="35" customFormat="1" ht="15" customHeight="1">
      <c r="A44" s="38"/>
      <c r="B44" s="46"/>
      <c r="C44" s="38"/>
      <c r="D44" s="48"/>
      <c r="E44" s="49"/>
      <c r="F44" s="50"/>
      <c r="G44" s="49"/>
      <c r="H44" s="51"/>
      <c r="I44" s="49"/>
      <c r="J44" s="51"/>
      <c r="K44" s="49"/>
      <c r="L44" s="51"/>
      <c r="M44" s="49"/>
      <c r="N44" s="61"/>
      <c r="O44" s="37"/>
      <c r="P44" s="39"/>
      <c r="Q44" s="39"/>
    </row>
    <row r="45" spans="1:17" s="35" customFormat="1" ht="15" customHeight="1">
      <c r="A45" s="38"/>
      <c r="B45" s="46"/>
      <c r="C45" s="38"/>
      <c r="D45" s="48"/>
      <c r="E45" s="49"/>
      <c r="F45" s="50"/>
      <c r="G45" s="49"/>
      <c r="H45" s="50"/>
      <c r="I45" s="49"/>
      <c r="J45" s="50"/>
      <c r="K45" s="49"/>
      <c r="L45" s="51"/>
      <c r="M45" s="49"/>
      <c r="N45" s="61"/>
      <c r="O45" s="37"/>
      <c r="P45" s="38"/>
      <c r="Q45" s="38"/>
    </row>
    <row r="46" spans="1:17" s="35" customFormat="1" ht="15" customHeight="1">
      <c r="A46" s="38"/>
      <c r="B46" s="46"/>
      <c r="C46" s="38"/>
      <c r="D46" s="50"/>
      <c r="E46" s="49"/>
      <c r="F46" s="50"/>
      <c r="G46" s="49"/>
      <c r="H46" s="50"/>
      <c r="I46" s="49"/>
      <c r="J46" s="50"/>
      <c r="K46" s="49"/>
      <c r="L46" s="63"/>
      <c r="M46" s="49"/>
      <c r="N46" s="38"/>
      <c r="O46" s="52"/>
      <c r="P46" s="38"/>
      <c r="Q46" s="38"/>
    </row>
    <row r="47" spans="2:15" s="35" customFormat="1" ht="15" customHeight="1">
      <c r="B47" s="57"/>
      <c r="D47" s="53"/>
      <c r="E47" s="54"/>
      <c r="F47" s="53"/>
      <c r="G47" s="54"/>
      <c r="H47" s="53"/>
      <c r="I47" s="54"/>
      <c r="J47" s="53"/>
      <c r="K47" s="54"/>
      <c r="L47" s="59"/>
      <c r="M47" s="54"/>
      <c r="O47" s="55"/>
    </row>
    <row r="48" spans="2:15" s="35" customFormat="1" ht="15" customHeight="1">
      <c r="B48" s="57"/>
      <c r="D48" s="53"/>
      <c r="E48" s="54"/>
      <c r="F48" s="53"/>
      <c r="G48" s="54"/>
      <c r="H48" s="53"/>
      <c r="I48" s="54"/>
      <c r="J48" s="53"/>
      <c r="K48" s="54"/>
      <c r="L48" s="59"/>
      <c r="M48" s="54"/>
      <c r="O48" s="55"/>
    </row>
    <row r="49" spans="2:15" s="35" customFormat="1" ht="15" customHeight="1">
      <c r="B49" s="57"/>
      <c r="D49" s="53"/>
      <c r="E49" s="54"/>
      <c r="F49" s="53"/>
      <c r="G49" s="54"/>
      <c r="H49" s="53"/>
      <c r="I49" s="54"/>
      <c r="J49" s="53"/>
      <c r="K49" s="54"/>
      <c r="L49" s="59"/>
      <c r="M49" s="54"/>
      <c r="O49" s="55"/>
    </row>
    <row r="50" spans="2:15" s="35" customFormat="1" ht="15" customHeight="1">
      <c r="B50" s="57"/>
      <c r="D50" s="53"/>
      <c r="E50" s="54"/>
      <c r="F50" s="53"/>
      <c r="G50" s="54"/>
      <c r="H50" s="53"/>
      <c r="I50" s="54"/>
      <c r="J50" s="53"/>
      <c r="K50" s="54"/>
      <c r="L50" s="59"/>
      <c r="M50" s="54"/>
      <c r="O50" s="55"/>
    </row>
    <row r="51" spans="2:15" s="35" customFormat="1" ht="15" customHeight="1">
      <c r="B51" s="57"/>
      <c r="D51" s="53"/>
      <c r="E51" s="54"/>
      <c r="F51" s="53"/>
      <c r="G51" s="54"/>
      <c r="H51" s="53"/>
      <c r="I51" s="54"/>
      <c r="J51" s="53"/>
      <c r="K51" s="54"/>
      <c r="L51" s="59"/>
      <c r="M51" s="54"/>
      <c r="O51" s="55"/>
    </row>
    <row r="52" spans="2:15" s="35" customFormat="1" ht="15" customHeight="1">
      <c r="B52" s="57"/>
      <c r="D52" s="53"/>
      <c r="E52" s="54"/>
      <c r="F52" s="53"/>
      <c r="G52" s="54"/>
      <c r="H52" s="53"/>
      <c r="I52" s="54"/>
      <c r="J52" s="53"/>
      <c r="K52" s="54"/>
      <c r="L52" s="59"/>
      <c r="M52" s="54"/>
      <c r="O52" s="55"/>
    </row>
    <row r="53" spans="2:15" s="35" customFormat="1" ht="15" customHeight="1">
      <c r="B53" s="57"/>
      <c r="D53" s="53"/>
      <c r="E53" s="54"/>
      <c r="F53" s="53"/>
      <c r="G53" s="54"/>
      <c r="H53" s="53"/>
      <c r="I53" s="54"/>
      <c r="J53" s="53"/>
      <c r="K53" s="54"/>
      <c r="L53" s="59"/>
      <c r="M53" s="54"/>
      <c r="O53" s="55"/>
    </row>
    <row r="54" spans="2:15" s="35" customFormat="1" ht="15" customHeight="1">
      <c r="B54" s="57"/>
      <c r="D54" s="53"/>
      <c r="E54" s="54"/>
      <c r="F54" s="53"/>
      <c r="G54" s="54"/>
      <c r="H54" s="53"/>
      <c r="I54" s="54"/>
      <c r="J54" s="53"/>
      <c r="K54" s="54"/>
      <c r="L54" s="59"/>
      <c r="M54" s="54"/>
      <c r="O54" s="55"/>
    </row>
    <row r="55" spans="2:15" s="35" customFormat="1" ht="15" customHeight="1">
      <c r="B55" s="57"/>
      <c r="D55" s="53"/>
      <c r="E55" s="54"/>
      <c r="F55" s="53"/>
      <c r="G55" s="54"/>
      <c r="H55" s="53"/>
      <c r="I55" s="54"/>
      <c r="J55" s="53"/>
      <c r="K55" s="54"/>
      <c r="L55" s="59"/>
      <c r="M55" s="54"/>
      <c r="O55" s="55"/>
    </row>
    <row r="56" spans="2:15" s="35" customFormat="1" ht="15" customHeight="1">
      <c r="B56" s="57"/>
      <c r="D56" s="53"/>
      <c r="E56" s="54"/>
      <c r="F56" s="53"/>
      <c r="G56" s="54"/>
      <c r="H56" s="53"/>
      <c r="I56" s="54"/>
      <c r="J56" s="53"/>
      <c r="K56" s="54"/>
      <c r="L56" s="59"/>
      <c r="M56" s="54"/>
      <c r="O56" s="55"/>
    </row>
    <row r="57" spans="2:15" s="35" customFormat="1" ht="15" customHeight="1">
      <c r="B57" s="57"/>
      <c r="D57" s="53"/>
      <c r="E57" s="54"/>
      <c r="F57" s="53"/>
      <c r="G57" s="54"/>
      <c r="H57" s="53"/>
      <c r="I57" s="54"/>
      <c r="J57" s="53"/>
      <c r="K57" s="54"/>
      <c r="L57" s="59"/>
      <c r="M57" s="54"/>
      <c r="O57" s="55"/>
    </row>
    <row r="58" spans="2:15" s="35" customFormat="1" ht="15" customHeight="1">
      <c r="B58" s="57"/>
      <c r="D58" s="53"/>
      <c r="E58" s="54"/>
      <c r="F58" s="53"/>
      <c r="G58" s="54"/>
      <c r="H58" s="53"/>
      <c r="I58" s="54"/>
      <c r="J58" s="53"/>
      <c r="K58" s="54"/>
      <c r="L58" s="59"/>
      <c r="M58" s="54"/>
      <c r="O58" s="55"/>
    </row>
    <row r="59" spans="2:15" s="35" customFormat="1" ht="15" customHeight="1">
      <c r="B59" s="57"/>
      <c r="D59" s="53"/>
      <c r="E59" s="54"/>
      <c r="F59" s="53"/>
      <c r="G59" s="54"/>
      <c r="H59" s="53"/>
      <c r="I59" s="54"/>
      <c r="J59" s="53"/>
      <c r="K59" s="54"/>
      <c r="L59" s="59"/>
      <c r="M59" s="54"/>
      <c r="O59" s="55"/>
    </row>
    <row r="60" spans="2:15" s="35" customFormat="1" ht="15" customHeight="1">
      <c r="B60" s="57"/>
      <c r="D60" s="53"/>
      <c r="O60" s="55"/>
    </row>
    <row r="61" spans="2:15" s="35" customFormat="1" ht="15" customHeight="1">
      <c r="B61" s="57"/>
      <c r="D61" s="53"/>
      <c r="O61" s="55"/>
    </row>
    <row r="62" spans="2:15" s="35" customFormat="1" ht="15" customHeight="1">
      <c r="B62" s="57"/>
      <c r="D62" s="53"/>
      <c r="O62" s="55"/>
    </row>
    <row r="63" spans="2:15" s="35" customFormat="1" ht="15" customHeight="1">
      <c r="B63" s="57"/>
      <c r="O63" s="55"/>
    </row>
    <row r="64" spans="2:15" s="35" customFormat="1" ht="15" customHeight="1">
      <c r="B64" s="57"/>
      <c r="O64" s="55"/>
    </row>
    <row r="65" spans="2:15" s="35" customFormat="1" ht="15" customHeight="1">
      <c r="B65" s="57"/>
      <c r="O65" s="55"/>
    </row>
    <row r="66" spans="2:15" s="35" customFormat="1" ht="15" customHeight="1">
      <c r="B66" s="57"/>
      <c r="O66" s="55"/>
    </row>
    <row r="67" spans="2:15" s="35" customFormat="1" ht="15" customHeight="1">
      <c r="B67" s="57"/>
      <c r="O67" s="55"/>
    </row>
    <row r="68" spans="2:15" s="35" customFormat="1" ht="15" customHeight="1">
      <c r="B68" s="57"/>
      <c r="O68" s="55"/>
    </row>
    <row r="69" spans="2:15" s="35" customFormat="1" ht="15" customHeight="1">
      <c r="B69" s="57"/>
      <c r="O69" s="55"/>
    </row>
    <row r="70" spans="2:15" s="35" customFormat="1" ht="15" customHeight="1">
      <c r="B70" s="57"/>
      <c r="O70" s="55"/>
    </row>
    <row r="71" spans="2:15" s="35" customFormat="1" ht="15" customHeight="1">
      <c r="B71" s="57"/>
      <c r="O71" s="55"/>
    </row>
    <row r="72" spans="2:15" s="35" customFormat="1" ht="15" customHeight="1">
      <c r="B72" s="57"/>
      <c r="O72" s="55"/>
    </row>
    <row r="73" spans="2:15" s="35" customFormat="1" ht="15" customHeight="1">
      <c r="B73" s="57"/>
      <c r="O73" s="55"/>
    </row>
    <row r="74" spans="2:15" s="35" customFormat="1" ht="15" customHeight="1">
      <c r="B74" s="57"/>
      <c r="O74" s="55"/>
    </row>
    <row r="75" spans="2:15" s="35" customFormat="1" ht="15" customHeight="1">
      <c r="B75" s="57"/>
      <c r="O75" s="55"/>
    </row>
    <row r="76" spans="2:15" s="35" customFormat="1" ht="15" customHeight="1">
      <c r="B76" s="57"/>
      <c r="O76" s="55"/>
    </row>
    <row r="77" spans="2:15" s="35" customFormat="1" ht="15" customHeight="1">
      <c r="B77" s="57"/>
      <c r="O77" s="55"/>
    </row>
    <row r="78" spans="2:15" s="35" customFormat="1" ht="15" customHeight="1">
      <c r="B78" s="57"/>
      <c r="O78" s="55"/>
    </row>
    <row r="79" spans="2:15" s="35" customFormat="1" ht="15" customHeight="1">
      <c r="B79" s="57"/>
      <c r="O79" s="55"/>
    </row>
    <row r="80" spans="2:15" s="35" customFormat="1" ht="15" customHeight="1">
      <c r="B80" s="57"/>
      <c r="O80" s="55"/>
    </row>
    <row r="81" spans="2:15" s="35" customFormat="1" ht="15" customHeight="1">
      <c r="B81" s="57"/>
      <c r="O81" s="55"/>
    </row>
    <row r="82" spans="2:15" s="35" customFormat="1" ht="15" customHeight="1">
      <c r="B82" s="57"/>
      <c r="O82" s="55"/>
    </row>
    <row r="83" spans="2:15" s="35" customFormat="1" ht="15" customHeight="1">
      <c r="B83" s="57"/>
      <c r="O83" s="55"/>
    </row>
    <row r="84" spans="2:15" s="35" customFormat="1" ht="15" customHeight="1">
      <c r="B84" s="57"/>
      <c r="O84" s="55"/>
    </row>
    <row r="85" spans="2:15" s="35" customFormat="1" ht="15" customHeight="1">
      <c r="B85" s="57"/>
      <c r="O85" s="55"/>
    </row>
    <row r="86" spans="2:15" s="35" customFormat="1" ht="15" customHeight="1">
      <c r="B86" s="57"/>
      <c r="O86" s="55"/>
    </row>
    <row r="87" spans="2:15" s="35" customFormat="1" ht="15" customHeight="1">
      <c r="B87" s="57"/>
      <c r="O87" s="55"/>
    </row>
    <row r="88" spans="2:15" s="35" customFormat="1" ht="15" customHeight="1">
      <c r="B88" s="57"/>
      <c r="O88" s="55"/>
    </row>
    <row r="89" spans="2:15" s="35" customFormat="1" ht="15" customHeight="1">
      <c r="B89" s="57"/>
      <c r="O89" s="55"/>
    </row>
    <row r="90" spans="2:15" s="35" customFormat="1" ht="15" customHeight="1">
      <c r="B90" s="57"/>
      <c r="O90" s="55"/>
    </row>
    <row r="91" spans="2:15" s="35" customFormat="1" ht="15" customHeight="1">
      <c r="B91" s="57"/>
      <c r="O91" s="55"/>
    </row>
    <row r="92" spans="2:15" s="35" customFormat="1" ht="15" customHeight="1">
      <c r="B92" s="57"/>
      <c r="O92" s="55"/>
    </row>
    <row r="93" spans="2:15" s="35" customFormat="1" ht="15" customHeight="1">
      <c r="B93" s="57"/>
      <c r="O93" s="55"/>
    </row>
    <row r="94" spans="2:15" s="35" customFormat="1" ht="15" customHeight="1">
      <c r="B94" s="57"/>
      <c r="O94" s="55"/>
    </row>
    <row r="95" spans="2:15" s="35" customFormat="1" ht="15" customHeight="1">
      <c r="B95" s="57"/>
      <c r="O95" s="55"/>
    </row>
    <row r="96" spans="2:15" s="35" customFormat="1" ht="15" customHeight="1">
      <c r="B96" s="57"/>
      <c r="O96" s="55"/>
    </row>
    <row r="97" spans="2:15" s="35" customFormat="1" ht="15" customHeight="1">
      <c r="B97" s="57"/>
      <c r="O97" s="55"/>
    </row>
    <row r="98" spans="2:15" s="35" customFormat="1" ht="15" customHeight="1">
      <c r="B98" s="57"/>
      <c r="O98" s="55"/>
    </row>
    <row r="99" spans="2:15" s="35" customFormat="1" ht="15" customHeight="1">
      <c r="B99" s="57"/>
      <c r="O99" s="55"/>
    </row>
    <row r="100" spans="2:15" s="35" customFormat="1" ht="15" customHeight="1">
      <c r="B100" s="57"/>
      <c r="O100" s="55"/>
    </row>
    <row r="101" spans="2:15" s="35" customFormat="1" ht="15" customHeight="1">
      <c r="B101" s="57"/>
      <c r="O101" s="55"/>
    </row>
    <row r="102" spans="2:15" s="35" customFormat="1" ht="15" customHeight="1">
      <c r="B102" s="57"/>
      <c r="O102" s="55"/>
    </row>
    <row r="103" spans="2:15" s="35" customFormat="1" ht="15" customHeight="1">
      <c r="B103" s="57"/>
      <c r="O103" s="55"/>
    </row>
    <row r="104" spans="2:15" s="35" customFormat="1" ht="15" customHeight="1">
      <c r="B104" s="57"/>
      <c r="O104" s="55"/>
    </row>
    <row r="105" spans="2:15" s="35" customFormat="1" ht="15" customHeight="1">
      <c r="B105" s="57"/>
      <c r="O105" s="55"/>
    </row>
    <row r="106" spans="2:15" s="35" customFormat="1" ht="15" customHeight="1">
      <c r="B106" s="57"/>
      <c r="O106" s="55"/>
    </row>
    <row r="107" spans="2:15" s="35" customFormat="1" ht="15" customHeight="1">
      <c r="B107" s="57"/>
      <c r="O107" s="55"/>
    </row>
    <row r="108" spans="2:15" s="35" customFormat="1" ht="15" customHeight="1">
      <c r="B108" s="57"/>
      <c r="O108" s="55"/>
    </row>
    <row r="109" spans="2:15" s="35" customFormat="1" ht="15" customHeight="1">
      <c r="B109" s="57"/>
      <c r="O109" s="55"/>
    </row>
    <row r="110" spans="2:15" s="35" customFormat="1" ht="15" customHeight="1">
      <c r="B110" s="57"/>
      <c r="O110" s="55"/>
    </row>
    <row r="111" spans="2:15" s="35" customFormat="1" ht="15" customHeight="1">
      <c r="B111" s="57"/>
      <c r="O111" s="55"/>
    </row>
    <row r="112" spans="2:15" s="35" customFormat="1" ht="15" customHeight="1">
      <c r="B112" s="57"/>
      <c r="O112" s="55"/>
    </row>
    <row r="113" spans="2:15" s="35" customFormat="1" ht="15" customHeight="1">
      <c r="B113" s="57"/>
      <c r="O113" s="55"/>
    </row>
    <row r="114" spans="2:15" s="35" customFormat="1" ht="15" customHeight="1">
      <c r="B114" s="57"/>
      <c r="O114" s="55"/>
    </row>
    <row r="115" spans="2:15" s="35" customFormat="1" ht="15" customHeight="1">
      <c r="B115" s="57"/>
      <c r="O115" s="55"/>
    </row>
    <row r="116" spans="2:15" s="35" customFormat="1" ht="15" customHeight="1">
      <c r="B116" s="57"/>
      <c r="O116" s="55"/>
    </row>
    <row r="117" spans="2:15" s="35" customFormat="1" ht="15" customHeight="1">
      <c r="B117" s="57"/>
      <c r="O117" s="55"/>
    </row>
    <row r="118" spans="2:15" s="35" customFormat="1" ht="15" customHeight="1">
      <c r="B118" s="57"/>
      <c r="O118" s="55"/>
    </row>
    <row r="119" spans="2:15" s="35" customFormat="1" ht="15" customHeight="1">
      <c r="B119" s="57"/>
      <c r="O119" s="55"/>
    </row>
    <row r="120" spans="2:15" s="35" customFormat="1" ht="15" customHeight="1">
      <c r="B120" s="57"/>
      <c r="O120" s="55"/>
    </row>
    <row r="121" spans="2:15" s="35" customFormat="1" ht="15" customHeight="1">
      <c r="B121" s="57"/>
      <c r="O121" s="55"/>
    </row>
    <row r="122" spans="2:15" s="35" customFormat="1" ht="15" customHeight="1">
      <c r="B122" s="57"/>
      <c r="O122" s="55"/>
    </row>
    <row r="123" spans="2:15" s="35" customFormat="1" ht="15" customHeight="1">
      <c r="B123" s="57"/>
      <c r="O123" s="55"/>
    </row>
    <row r="124" spans="2:15" s="35" customFormat="1" ht="15" customHeight="1">
      <c r="B124" s="57"/>
      <c r="O124" s="55"/>
    </row>
    <row r="125" spans="2:15" s="35" customFormat="1" ht="15" customHeight="1">
      <c r="B125" s="57"/>
      <c r="O125" s="55"/>
    </row>
    <row r="126" spans="2:15" s="35" customFormat="1" ht="15" customHeight="1">
      <c r="B126" s="57"/>
      <c r="O126" s="55"/>
    </row>
    <row r="127" spans="2:15" s="35" customFormat="1" ht="15" customHeight="1">
      <c r="B127" s="57"/>
      <c r="O127" s="55"/>
    </row>
    <row r="128" spans="2:15" s="35" customFormat="1" ht="15" customHeight="1">
      <c r="B128" s="57"/>
      <c r="O128" s="55"/>
    </row>
    <row r="129" spans="2:15" s="35" customFormat="1" ht="15" customHeight="1">
      <c r="B129" s="57"/>
      <c r="O129" s="55"/>
    </row>
    <row r="130" spans="2:15" s="35" customFormat="1" ht="15" customHeight="1">
      <c r="B130" s="57"/>
      <c r="O130" s="55"/>
    </row>
    <row r="131" spans="2:15" s="35" customFormat="1" ht="15" customHeight="1">
      <c r="B131" s="57"/>
      <c r="O131" s="55"/>
    </row>
    <row r="132" spans="2:15" s="35" customFormat="1" ht="15" customHeight="1">
      <c r="B132" s="57"/>
      <c r="O132" s="55"/>
    </row>
    <row r="133" spans="2:15" s="35" customFormat="1" ht="15" customHeight="1">
      <c r="B133" s="57"/>
      <c r="O133" s="55"/>
    </row>
    <row r="134" spans="2:15" s="35" customFormat="1" ht="15" customHeight="1">
      <c r="B134" s="57"/>
      <c r="O134" s="55"/>
    </row>
    <row r="135" spans="2:15" s="35" customFormat="1" ht="15" customHeight="1">
      <c r="B135" s="57"/>
      <c r="O135" s="55"/>
    </row>
    <row r="136" spans="2:15" s="35" customFormat="1" ht="15" customHeight="1">
      <c r="B136" s="57"/>
      <c r="O136" s="55"/>
    </row>
    <row r="137" spans="2:15" s="35" customFormat="1" ht="15" customHeight="1">
      <c r="B137" s="57"/>
      <c r="O137" s="55"/>
    </row>
    <row r="138" spans="2:15" s="35" customFormat="1" ht="15" customHeight="1">
      <c r="B138" s="57"/>
      <c r="O138" s="55"/>
    </row>
    <row r="139" spans="2:15" s="35" customFormat="1" ht="15" customHeight="1">
      <c r="B139" s="57"/>
      <c r="O139" s="55"/>
    </row>
    <row r="140" spans="2:15" s="35" customFormat="1" ht="15" customHeight="1">
      <c r="B140" s="57"/>
      <c r="O140" s="55"/>
    </row>
    <row r="141" spans="2:15" s="35" customFormat="1" ht="15" customHeight="1">
      <c r="B141" s="57"/>
      <c r="O141" s="55"/>
    </row>
    <row r="142" spans="2:15" s="35" customFormat="1" ht="15" customHeight="1">
      <c r="B142" s="57"/>
      <c r="O142" s="55"/>
    </row>
    <row r="143" spans="2:15" s="35" customFormat="1" ht="15" customHeight="1">
      <c r="B143" s="57"/>
      <c r="O143" s="55"/>
    </row>
    <row r="144" spans="2:15" s="35" customFormat="1" ht="15" customHeight="1">
      <c r="B144" s="57"/>
      <c r="O144" s="55"/>
    </row>
    <row r="145" spans="2:15" s="35" customFormat="1" ht="15" customHeight="1">
      <c r="B145" s="57"/>
      <c r="O145" s="55"/>
    </row>
    <row r="146" spans="2:15" s="35" customFormat="1" ht="15" customHeight="1">
      <c r="B146" s="57"/>
      <c r="O146" s="55"/>
    </row>
    <row r="147" spans="2:15" s="35" customFormat="1" ht="15" customHeight="1">
      <c r="B147" s="57"/>
      <c r="O147" s="55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zoomScalePageLayoutView="0" workbookViewId="0" topLeftCell="A1">
      <selection activeCell="B1" sqref="B1"/>
    </sheetView>
  </sheetViews>
  <sheetFormatPr defaultColWidth="11.421875" defaultRowHeight="12.75"/>
  <cols>
    <col min="1" max="1" width="10.140625" style="1" customWidth="1"/>
    <col min="2" max="2" width="55.140625" style="1" customWidth="1"/>
    <col min="3" max="3" width="6.57421875" style="1" customWidth="1"/>
    <col min="4" max="4" width="4.140625" style="1" customWidth="1"/>
    <col min="5" max="5" width="10.140625" style="1" customWidth="1"/>
    <col min="6" max="6" width="26.00390625" style="1" customWidth="1"/>
    <col min="7" max="7" width="7.8515625" style="1" customWidth="1"/>
    <col min="8" max="16384" width="11.421875" style="1" customWidth="1"/>
  </cols>
  <sheetData>
    <row r="1" spans="2:7" s="64" customFormat="1" ht="18.75" customHeight="1">
      <c r="B1" s="65" t="s">
        <v>38</v>
      </c>
      <c r="C1"/>
      <c r="G1" s="65"/>
    </row>
    <row r="2" ht="13.5" customHeight="1"/>
    <row r="3" spans="1:3" ht="15">
      <c r="A3" s="83" t="s">
        <v>24</v>
      </c>
      <c r="B3" s="84" t="s">
        <v>1</v>
      </c>
      <c r="C3" s="85"/>
    </row>
    <row r="4" spans="1:3" ht="17.25" customHeight="1">
      <c r="A4" s="88">
        <v>1</v>
      </c>
      <c r="B4" s="89" t="s">
        <v>35</v>
      </c>
      <c r="C4" s="90"/>
    </row>
    <row r="5" spans="1:3" ht="17.25" customHeight="1">
      <c r="A5" s="66">
        <v>2</v>
      </c>
      <c r="B5" s="67" t="s">
        <v>36</v>
      </c>
      <c r="C5" s="91"/>
    </row>
    <row r="6" spans="1:3" ht="17.25" customHeight="1">
      <c r="A6" s="66">
        <v>3</v>
      </c>
      <c r="B6" s="67" t="s">
        <v>26</v>
      </c>
      <c r="C6" s="91"/>
    </row>
    <row r="7" spans="1:3" ht="17.25" customHeight="1">
      <c r="A7" s="66">
        <v>4</v>
      </c>
      <c r="B7" s="67" t="s">
        <v>34</v>
      </c>
      <c r="C7" s="91"/>
    </row>
    <row r="8" spans="1:3" ht="17.25" customHeight="1">
      <c r="A8" s="66">
        <v>5</v>
      </c>
      <c r="B8" s="67" t="s">
        <v>25</v>
      </c>
      <c r="C8" s="91"/>
    </row>
    <row r="9" spans="1:3" ht="17.25" customHeight="1">
      <c r="A9" s="66">
        <v>7</v>
      </c>
      <c r="B9" s="67" t="s">
        <v>49</v>
      </c>
      <c r="C9" s="91"/>
    </row>
    <row r="10" spans="1:3" ht="17.25" customHeight="1">
      <c r="A10" s="66">
        <v>8</v>
      </c>
      <c r="B10" s="67" t="s">
        <v>28</v>
      </c>
      <c r="C10" s="91"/>
    </row>
    <row r="11" spans="1:3" ht="17.25" customHeight="1">
      <c r="A11" s="66">
        <v>10</v>
      </c>
      <c r="B11" s="67" t="s">
        <v>27</v>
      </c>
      <c r="C11" s="91"/>
    </row>
    <row r="12" spans="1:3" ht="17.25" customHeight="1">
      <c r="A12" s="66">
        <v>11</v>
      </c>
      <c r="B12" s="67" t="s">
        <v>30</v>
      </c>
      <c r="C12" s="91"/>
    </row>
    <row r="13" spans="1:3" ht="17.25" customHeight="1">
      <c r="A13" s="66">
        <v>12</v>
      </c>
      <c r="B13" s="67" t="s">
        <v>33</v>
      </c>
      <c r="C13" s="91"/>
    </row>
    <row r="14" spans="1:3" ht="17.25" customHeight="1">
      <c r="A14" s="66">
        <v>13</v>
      </c>
      <c r="B14" s="67" t="s">
        <v>31</v>
      </c>
      <c r="C14" s="91"/>
    </row>
    <row r="15" spans="1:3" ht="17.25" customHeight="1">
      <c r="A15" s="66">
        <v>14</v>
      </c>
      <c r="B15" s="67" t="s">
        <v>37</v>
      </c>
      <c r="C15" s="91"/>
    </row>
    <row r="16" spans="1:3" ht="17.25" customHeight="1">
      <c r="A16" s="66">
        <v>15</v>
      </c>
      <c r="B16" s="67" t="s">
        <v>32</v>
      </c>
      <c r="C16" s="91"/>
    </row>
    <row r="17" spans="1:3" ht="17.25" customHeight="1">
      <c r="A17" s="66">
        <v>16</v>
      </c>
      <c r="B17" s="67" t="s">
        <v>39</v>
      </c>
      <c r="C17" s="91"/>
    </row>
    <row r="18" spans="1:3" ht="17.25" customHeight="1">
      <c r="A18" s="66">
        <v>17</v>
      </c>
      <c r="B18" s="67" t="s">
        <v>40</v>
      </c>
      <c r="C18" s="91"/>
    </row>
    <row r="19" spans="1:3" ht="17.25" customHeight="1">
      <c r="A19" s="66">
        <v>18</v>
      </c>
      <c r="B19" s="67" t="s">
        <v>29</v>
      </c>
      <c r="C19" s="91"/>
    </row>
    <row r="20" spans="1:3" ht="17.25" customHeight="1">
      <c r="A20" s="66">
        <v>19</v>
      </c>
      <c r="B20" s="67" t="s">
        <v>41</v>
      </c>
      <c r="C20" s="91"/>
    </row>
    <row r="21" spans="1:3" ht="17.25" customHeight="1">
      <c r="A21" s="66">
        <v>22</v>
      </c>
      <c r="B21" s="67" t="s">
        <v>54</v>
      </c>
      <c r="C21" s="91"/>
    </row>
    <row r="22" spans="1:3" ht="17.25" customHeight="1">
      <c r="A22" s="66">
        <v>23</v>
      </c>
      <c r="B22" s="67" t="s">
        <v>42</v>
      </c>
      <c r="C22" s="91"/>
    </row>
    <row r="23" spans="1:3" ht="17.25" customHeight="1">
      <c r="A23" s="66">
        <v>24</v>
      </c>
      <c r="B23" s="67" t="s">
        <v>43</v>
      </c>
      <c r="C23" s="91"/>
    </row>
    <row r="24" spans="1:3" ht="17.25" customHeight="1">
      <c r="A24" s="66">
        <v>25</v>
      </c>
      <c r="B24" s="67" t="s">
        <v>44</v>
      </c>
      <c r="C24" s="91"/>
    </row>
    <row r="25" spans="1:3" ht="17.25" customHeight="1">
      <c r="A25" s="66">
        <v>26</v>
      </c>
      <c r="B25" s="67" t="s">
        <v>45</v>
      </c>
      <c r="C25" s="91"/>
    </row>
    <row r="26" spans="1:3" ht="17.25" customHeight="1">
      <c r="A26" s="66">
        <v>27</v>
      </c>
      <c r="B26" s="67" t="s">
        <v>46</v>
      </c>
      <c r="C26" s="91"/>
    </row>
    <row r="27" spans="1:3" ht="17.25" customHeight="1">
      <c r="A27" s="66">
        <v>29</v>
      </c>
      <c r="B27" s="67" t="s">
        <v>50</v>
      </c>
      <c r="C27" s="91"/>
    </row>
    <row r="28" spans="1:3" ht="17.25" customHeight="1">
      <c r="A28" s="86">
        <v>30</v>
      </c>
      <c r="B28" s="87" t="s">
        <v>51</v>
      </c>
      <c r="C28" s="92"/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>Paul Richter</cp:lastModifiedBy>
  <dcterms:created xsi:type="dcterms:W3CDTF">2013-08-04T11:39:50Z</dcterms:created>
  <dcterms:modified xsi:type="dcterms:W3CDTF">2014-08-11T07:57:55Z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