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Ergebnis" sheetId="1" r:id="rId1"/>
    <sheet name="Durchgangszeiten" sheetId="2" r:id="rId2"/>
    <sheet name="Wechselzeiten" sheetId="3" r:id="rId3"/>
    <sheet name="Durchgangszeiten(Eingabe)" sheetId="4" r:id="rId4"/>
    <sheet name="Startnummernliste" sheetId="5" r:id="rId5"/>
    <sheet name="Drosendorf Man (Kombiwertung TTM &amp; TTM Zeitfahren)" sheetId="6" r:id="rId6"/>
  </sheets>
  <definedNames>
    <definedName name="_xlnm.Print_Area" localSheetId="1">'Durchgangszeiten'!$A$1:$L$24</definedName>
    <definedName name="_xlnm.Print_Area" localSheetId="0">'Ergebnis'!$A$1:$I$41</definedName>
    <definedName name="_xlnm.Print_Titles" localSheetId="4">'Startnummernliste'!$1:$4</definedName>
    <definedName name="Excel_BuiltIn_Print_Titles" localSheetId="5">'Drosendorf Man (Kombiwertung TTM &amp; TTM Zeitfahren)'!$2:$7</definedName>
  </definedNames>
  <calcPr fullCalcOnLoad="1"/>
</workbook>
</file>

<file path=xl/sharedStrings.xml><?xml version="1.0" encoding="utf-8"?>
<sst xmlns="http://schemas.openxmlformats.org/spreadsheetml/2006/main" count="106" uniqueCount="71">
  <si>
    <t xml:space="preserve">16. Thayatalman Sprinttriathlon </t>
  </si>
  <si>
    <t>Drosendorf, 5.8.2017</t>
  </si>
  <si>
    <t>500 m Schwimmen / 20,1 km Radfahren / 5000 m Laufen</t>
  </si>
  <si>
    <t xml:space="preserve">Platz </t>
  </si>
  <si>
    <t>Name</t>
  </si>
  <si>
    <t>Gesamt</t>
  </si>
  <si>
    <t>Schwimmen</t>
  </si>
  <si>
    <t>Rad</t>
  </si>
  <si>
    <t>Laufen</t>
  </si>
  <si>
    <t>x</t>
  </si>
  <si>
    <t>Zeitnehmer:  Martina, Sofie, Pauline, Mo &amp; Silvia</t>
  </si>
  <si>
    <t>Auswertung: Paolo und Wadljürgen</t>
  </si>
  <si>
    <t>© www.free-eagle.at</t>
  </si>
  <si>
    <t>Stand: 5.8.2017, 21:04h</t>
  </si>
  <si>
    <t>Durchgangszeiten, inkl. Platzierungen</t>
  </si>
  <si>
    <t>Startzeit:</t>
  </si>
  <si>
    <t>Name                                                nach</t>
  </si>
  <si>
    <t>St. Nr.</t>
  </si>
  <si>
    <t>Swim</t>
  </si>
  <si>
    <t>1. Wechsel</t>
  </si>
  <si>
    <t>2. Wechsel</t>
  </si>
  <si>
    <t>Endzeit</t>
  </si>
  <si>
    <t>Wechselzeiten</t>
  </si>
  <si>
    <t>Platz</t>
  </si>
  <si>
    <t>Durchgangszeiten</t>
  </si>
  <si>
    <t>Ende Swim</t>
  </si>
  <si>
    <t>Start Rad</t>
  </si>
  <si>
    <t>Ende Rad</t>
  </si>
  <si>
    <t>Start Lauf</t>
  </si>
  <si>
    <t>Ende Lauf</t>
  </si>
  <si>
    <t>Starterliste Thayatalman Triathlon 2017</t>
  </si>
  <si>
    <t>Drosendorf a.d. Thaya – 5.8.2017</t>
  </si>
  <si>
    <t>St.Nr</t>
  </si>
  <si>
    <t>Inge Zechmann</t>
  </si>
  <si>
    <t>D</t>
  </si>
  <si>
    <t>Claudia Steindl</t>
  </si>
  <si>
    <t>Anita Stocklasser</t>
  </si>
  <si>
    <t>Johanna Rus</t>
  </si>
  <si>
    <t>Paul Richter</t>
  </si>
  <si>
    <t>Kurt Körner</t>
  </si>
  <si>
    <t>Jürgen Haiderer</t>
  </si>
  <si>
    <t>Jürgen Grubek</t>
  </si>
  <si>
    <t>Wolfgang Zuser</t>
  </si>
  <si>
    <t>DNS</t>
  </si>
  <si>
    <t>Alexander Heili</t>
  </si>
  <si>
    <t>Fraunz Heily</t>
  </si>
  <si>
    <t>Hermann Keiml</t>
  </si>
  <si>
    <t>Willy Raimund</t>
  </si>
  <si>
    <t>Manfred Kargl</t>
  </si>
  <si>
    <t>Markus Oswald</t>
  </si>
  <si>
    <t>Walter Zobernig</t>
  </si>
  <si>
    <t>Jürgen Heger</t>
  </si>
  <si>
    <t>Martin Stumpf</t>
  </si>
  <si>
    <t>Stefan Fritz</t>
  </si>
  <si>
    <t>Marianne Schmied – Anita Bauer – Silvia Liebhart</t>
  </si>
  <si>
    <t>Angelika Gruber – Christoph Poindl – Angelika Gruber</t>
  </si>
  <si>
    <t>Harald Kaufmann – Klaus Kaiser – Daniela Schneider</t>
  </si>
  <si>
    <t>Rudolf Langsteiner</t>
  </si>
  <si>
    <t>1. Drosendorf Man</t>
  </si>
  <si>
    <t>Drosendorf a.d. Thaya – Freitag 4.8.2017 und Samstag 5.8.2017</t>
  </si>
  <si>
    <t>Kombiwertung aus Thaytalman Zeitfahren und Triathlon</t>
  </si>
  <si>
    <t>Rang</t>
  </si>
  <si>
    <t>JG</t>
  </si>
  <si>
    <t>Zeitfahren</t>
  </si>
  <si>
    <t>Gesamtzeit
 Triathlon</t>
  </si>
  <si>
    <t>AK</t>
  </si>
  <si>
    <t>AK Rng</t>
  </si>
  <si>
    <t>M30</t>
  </si>
  <si>
    <t>M50</t>
  </si>
  <si>
    <t>M40</t>
  </si>
  <si>
    <t>5.8.2017 / Paolo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</si>
</sst>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0"/>
    <numFmt numFmtId="167" formatCode="[H]:MM:SS"/>
    <numFmt numFmtId="168" formatCode="M:SS"/>
    <numFmt numFmtId="169" formatCode="MM:SS"/>
    <numFmt numFmtId="170" formatCode="HH:MM:SS"/>
    <numFmt numFmtId="171" formatCode="H:MM:SS\ AM/PM"/>
    <numFmt numFmtId="172" formatCode="H:MM:SS"/>
  </numFmts>
  <fonts count="13">
    <font>
      <sz val="10"/>
      <name val="Arial"/>
      <family val="2"/>
    </font>
    <font>
      <sz val="12"/>
      <name val="Arial"/>
      <family val="2"/>
    </font>
    <font>
      <b/>
      <i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2"/>
      <color indexed="9"/>
      <name val="Arial"/>
      <family val="2"/>
    </font>
    <font>
      <sz val="16"/>
      <color indexed="9"/>
      <name val="Arial"/>
      <family val="2"/>
    </font>
    <font>
      <b/>
      <sz val="12"/>
      <color indexed="55"/>
      <name val="Arial"/>
      <family val="2"/>
    </font>
    <font>
      <b/>
      <sz val="12"/>
      <color indexed="22"/>
      <name val="Arial"/>
      <family val="2"/>
    </font>
    <font>
      <sz val="12"/>
      <color indexed="22"/>
      <name val="Arial"/>
      <family val="2"/>
    </font>
    <font>
      <sz val="10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85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1" fillId="0" borderId="0" xfId="0" applyFont="1" applyAlignment="1">
      <alignment horizontal="center"/>
    </xf>
    <xf numFmtId="164" fontId="1" fillId="0" borderId="0" xfId="0" applyFont="1" applyFill="1" applyAlignment="1">
      <alignment horizontal="center"/>
    </xf>
    <xf numFmtId="164" fontId="1" fillId="0" borderId="0" xfId="0" applyFont="1" applyFill="1" applyAlignment="1">
      <alignment/>
    </xf>
    <xf numFmtId="164" fontId="2" fillId="0" borderId="0" xfId="0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5" fontId="1" fillId="0" borderId="0" xfId="0" applyNumberFormat="1" applyFont="1" applyBorder="1" applyAlignment="1">
      <alignment horizontal="center"/>
    </xf>
    <xf numFmtId="164" fontId="1" fillId="0" borderId="0" xfId="0" applyFont="1" applyBorder="1" applyAlignment="1">
      <alignment horizontal="center"/>
    </xf>
    <xf numFmtId="166" fontId="1" fillId="0" borderId="0" xfId="0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center"/>
    </xf>
    <xf numFmtId="166" fontId="1" fillId="0" borderId="0" xfId="0" applyNumberFormat="1" applyFont="1" applyAlignment="1">
      <alignment horizontal="left"/>
    </xf>
    <xf numFmtId="164" fontId="1" fillId="0" borderId="0" xfId="0" applyFont="1" applyAlignment="1">
      <alignment/>
    </xf>
    <xf numFmtId="164" fontId="1" fillId="0" borderId="0" xfId="0" applyFont="1" applyAlignment="1">
      <alignment horizontal="left"/>
    </xf>
    <xf numFmtId="164" fontId="1" fillId="0" borderId="0" xfId="0" applyNumberFormat="1" applyFont="1" applyAlignment="1">
      <alignment/>
    </xf>
    <xf numFmtId="164" fontId="1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70" fontId="0" fillId="0" borderId="2" xfId="0" applyNumberFormat="1" applyFont="1" applyBorder="1" applyAlignment="1">
      <alignment horizontal="left"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center"/>
    </xf>
    <xf numFmtId="164" fontId="4" fillId="0" borderId="5" xfId="0" applyFont="1" applyBorder="1" applyAlignment="1">
      <alignment horizontal="center"/>
    </xf>
    <xf numFmtId="171" fontId="0" fillId="2" borderId="6" xfId="0" applyNumberFormat="1" applyFont="1" applyFill="1" applyBorder="1" applyAlignment="1">
      <alignment/>
    </xf>
    <xf numFmtId="166" fontId="0" fillId="2" borderId="6" xfId="0" applyNumberFormat="1" applyFont="1" applyFill="1" applyBorder="1" applyAlignment="1">
      <alignment horizontal="center"/>
    </xf>
    <xf numFmtId="168" fontId="0" fillId="2" borderId="6" xfId="0" applyNumberFormat="1" applyFont="1" applyFill="1" applyBorder="1" applyAlignment="1">
      <alignment horizontal="center"/>
    </xf>
    <xf numFmtId="166" fontId="0" fillId="2" borderId="0" xfId="0" applyNumberFormat="1" applyFont="1" applyFill="1" applyBorder="1" applyAlignment="1">
      <alignment horizontal="center"/>
    </xf>
    <xf numFmtId="172" fontId="0" fillId="2" borderId="6" xfId="0" applyNumberFormat="1" applyFont="1" applyFill="1" applyBorder="1" applyAlignment="1">
      <alignment horizontal="center"/>
    </xf>
    <xf numFmtId="172" fontId="1" fillId="2" borderId="0" xfId="0" applyNumberFormat="1" applyFont="1" applyFill="1" applyAlignment="1">
      <alignment horizontal="center"/>
    </xf>
    <xf numFmtId="164" fontId="1" fillId="2" borderId="0" xfId="0" applyFont="1" applyFill="1" applyAlignment="1">
      <alignment horizontal="center"/>
    </xf>
    <xf numFmtId="164" fontId="1" fillId="2" borderId="0" xfId="0" applyFont="1" applyFill="1" applyAlignment="1">
      <alignment/>
    </xf>
    <xf numFmtId="171" fontId="0" fillId="2" borderId="7" xfId="0" applyNumberFormat="1" applyFont="1" applyFill="1" applyBorder="1" applyAlignment="1">
      <alignment/>
    </xf>
    <xf numFmtId="166" fontId="0" fillId="2" borderId="7" xfId="0" applyNumberFormat="1" applyFont="1" applyFill="1" applyBorder="1" applyAlignment="1">
      <alignment horizontal="center"/>
    </xf>
    <xf numFmtId="168" fontId="0" fillId="2" borderId="7" xfId="0" applyNumberFormat="1" applyFont="1" applyFill="1" applyBorder="1" applyAlignment="1">
      <alignment horizontal="center"/>
    </xf>
    <xf numFmtId="166" fontId="0" fillId="2" borderId="8" xfId="0" applyNumberFormat="1" applyFont="1" applyFill="1" applyBorder="1" applyAlignment="1">
      <alignment horizontal="center"/>
    </xf>
    <xf numFmtId="172" fontId="0" fillId="2" borderId="7" xfId="0" applyNumberFormat="1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8" fontId="0" fillId="0" borderId="0" xfId="0" applyNumberFormat="1" applyFont="1" applyAlignment="1">
      <alignment horizontal="center"/>
    </xf>
    <xf numFmtId="164" fontId="0" fillId="0" borderId="1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 horizontal="left"/>
    </xf>
    <xf numFmtId="164" fontId="4" fillId="3" borderId="4" xfId="0" applyFont="1" applyFill="1" applyBorder="1" applyAlignment="1">
      <alignment/>
    </xf>
    <xf numFmtId="164" fontId="4" fillId="3" borderId="4" xfId="0" applyFont="1" applyFill="1" applyBorder="1" applyAlignment="1">
      <alignment horizontal="center"/>
    </xf>
    <xf numFmtId="164" fontId="0" fillId="0" borderId="9" xfId="0" applyBorder="1" applyAlignment="1">
      <alignment/>
    </xf>
    <xf numFmtId="170" fontId="1" fillId="2" borderId="0" xfId="0" applyNumberFormat="1" applyFont="1" applyFill="1" applyAlignment="1">
      <alignment horizontal="center"/>
    </xf>
    <xf numFmtId="170" fontId="1" fillId="2" borderId="0" xfId="0" applyNumberFormat="1" applyFont="1" applyFill="1" applyAlignment="1">
      <alignment/>
    </xf>
    <xf numFmtId="164" fontId="0" fillId="0" borderId="8" xfId="0" applyFont="1" applyBorder="1" applyAlignment="1">
      <alignment horizontal="center"/>
    </xf>
    <xf numFmtId="164" fontId="5" fillId="0" borderId="0" xfId="0" applyFont="1" applyAlignment="1">
      <alignment/>
    </xf>
    <xf numFmtId="164" fontId="6" fillId="0" borderId="0" xfId="0" applyFont="1" applyFill="1" applyAlignment="1">
      <alignment horizontal="center"/>
    </xf>
    <xf numFmtId="164" fontId="6" fillId="0" borderId="0" xfId="0" applyFont="1" applyAlignment="1">
      <alignment horizontal="center"/>
    </xf>
    <xf numFmtId="164" fontId="1" fillId="0" borderId="0" xfId="0" applyFont="1" applyFill="1" applyAlignment="1">
      <alignment horizontal="center" vertical="center"/>
    </xf>
    <xf numFmtId="164" fontId="1" fillId="0" borderId="3" xfId="0" applyFont="1" applyBorder="1" applyAlignment="1">
      <alignment horizontal="center"/>
    </xf>
    <xf numFmtId="164" fontId="1" fillId="0" borderId="10" xfId="0" applyFont="1" applyFill="1" applyBorder="1" applyAlignment="1">
      <alignment/>
    </xf>
    <xf numFmtId="164" fontId="1" fillId="0" borderId="3" xfId="0" applyFont="1" applyBorder="1" applyAlignment="1">
      <alignment/>
    </xf>
    <xf numFmtId="164" fontId="1" fillId="0" borderId="11" xfId="0" applyFont="1" applyBorder="1" applyAlignment="1">
      <alignment horizontal="center"/>
    </xf>
    <xf numFmtId="164" fontId="1" fillId="0" borderId="12" xfId="0" applyFont="1" applyFill="1" applyBorder="1" applyAlignment="1">
      <alignment/>
    </xf>
    <xf numFmtId="164" fontId="1" fillId="0" borderId="11" xfId="0" applyFont="1" applyBorder="1" applyAlignment="1">
      <alignment/>
    </xf>
    <xf numFmtId="164" fontId="1" fillId="0" borderId="13" xfId="0" applyFont="1" applyBorder="1" applyAlignment="1">
      <alignment/>
    </xf>
    <xf numFmtId="164" fontId="1" fillId="0" borderId="14" xfId="0" applyFont="1" applyFill="1" applyBorder="1" applyAlignment="1">
      <alignment/>
    </xf>
    <xf numFmtId="164" fontId="1" fillId="0" borderId="12" xfId="0" applyFont="1" applyBorder="1" applyAlignment="1">
      <alignment/>
    </xf>
    <xf numFmtId="164" fontId="7" fillId="0" borderId="0" xfId="0" applyFont="1" applyAlignment="1">
      <alignment/>
    </xf>
    <xf numFmtId="164" fontId="8" fillId="0" borderId="0" xfId="0" applyFont="1" applyAlignment="1">
      <alignment/>
    </xf>
    <xf numFmtId="164" fontId="2" fillId="0" borderId="0" xfId="0" applyFont="1" applyAlignment="1">
      <alignment horizontal="center"/>
    </xf>
    <xf numFmtId="164" fontId="3" fillId="0" borderId="0" xfId="0" applyFont="1" applyAlignment="1">
      <alignment horizontal="center" vertical="center"/>
    </xf>
    <xf numFmtId="164" fontId="4" fillId="0" borderId="0" xfId="0" applyFont="1" applyAlignment="1">
      <alignment horizontal="center" vertical="center"/>
    </xf>
    <xf numFmtId="164" fontId="1" fillId="0" borderId="0" xfId="0" applyFont="1" applyAlignment="1">
      <alignment horizontal="center" vertical="center"/>
    </xf>
    <xf numFmtId="164" fontId="3" fillId="0" borderId="3" xfId="0" applyFont="1" applyBorder="1" applyAlignment="1">
      <alignment horizontal="center" vertical="center"/>
    </xf>
    <xf numFmtId="164" fontId="3" fillId="0" borderId="10" xfId="0" applyFont="1" applyBorder="1" applyAlignment="1">
      <alignment vertical="center"/>
    </xf>
    <xf numFmtId="164" fontId="3" fillId="0" borderId="10" xfId="0" applyFont="1" applyBorder="1" applyAlignment="1">
      <alignment horizontal="center" vertical="center"/>
    </xf>
    <xf numFmtId="164" fontId="9" fillId="0" borderId="3" xfId="0" applyFont="1" applyBorder="1" applyAlignment="1">
      <alignment horizontal="center" vertical="center"/>
    </xf>
    <xf numFmtId="164" fontId="3" fillId="0" borderId="3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/>
    </xf>
    <xf numFmtId="164" fontId="3" fillId="0" borderId="12" xfId="0" applyFont="1" applyFill="1" applyBorder="1" applyAlignment="1">
      <alignment horizontal="center" vertical="center"/>
    </xf>
    <xf numFmtId="164" fontId="3" fillId="0" borderId="11" xfId="0" applyFont="1" applyFill="1" applyBorder="1" applyAlignment="1">
      <alignment horizontal="center" vertical="center"/>
    </xf>
    <xf numFmtId="164" fontId="7" fillId="0" borderId="0" xfId="0" applyFont="1" applyAlignment="1">
      <alignment vertical="center"/>
    </xf>
    <xf numFmtId="164" fontId="1" fillId="0" borderId="0" xfId="0" applyFont="1" applyAlignment="1">
      <alignment vertical="center"/>
    </xf>
    <xf numFmtId="164" fontId="1" fillId="0" borderId="12" xfId="0" applyFont="1" applyFill="1" applyBorder="1" applyAlignment="1">
      <alignment horizontal="center"/>
    </xf>
    <xf numFmtId="170" fontId="1" fillId="0" borderId="11" xfId="0" applyNumberFormat="1" applyFont="1" applyBorder="1" applyAlignment="1">
      <alignment horizontal="center"/>
    </xf>
    <xf numFmtId="164" fontId="11" fillId="0" borderId="11" xfId="0" applyFont="1" applyFill="1" applyBorder="1" applyAlignment="1">
      <alignment horizontal="center"/>
    </xf>
    <xf numFmtId="164" fontId="1" fillId="0" borderId="11" xfId="0" applyFont="1" applyFill="1" applyBorder="1" applyAlignment="1">
      <alignment horizontal="center"/>
    </xf>
    <xf numFmtId="164" fontId="1" fillId="0" borderId="14" xfId="0" applyFont="1" applyFill="1" applyBorder="1" applyAlignment="1">
      <alignment horizontal="center"/>
    </xf>
    <xf numFmtId="164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9999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free-eagle.at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4"/>
  <sheetViews>
    <sheetView tabSelected="1" zoomScaleSheetLayoutView="50" workbookViewId="0" topLeftCell="A1">
      <selection activeCell="A1" sqref="A1"/>
    </sheetView>
  </sheetViews>
  <sheetFormatPr defaultColWidth="10.28125" defaultRowHeight="12.75"/>
  <cols>
    <col min="1" max="1" width="6.57421875" style="1" customWidth="1"/>
    <col min="2" max="2" width="51.140625" style="1" customWidth="1"/>
    <col min="3" max="3" width="18.57421875" style="2" customWidth="1"/>
    <col min="4" max="4" width="12.57421875" style="2" customWidth="1"/>
    <col min="5" max="5" width="6.57421875" style="2" customWidth="1"/>
    <col min="6" max="6" width="12.57421875" style="2" customWidth="1"/>
    <col min="7" max="7" width="6.57421875" style="2" customWidth="1"/>
    <col min="8" max="8" width="12.57421875" style="2" customWidth="1"/>
    <col min="9" max="9" width="6.57421875" style="2" customWidth="1"/>
    <col min="10" max="10" width="12.57421875" style="2" customWidth="1"/>
    <col min="11" max="11" width="4.00390625" style="3" customWidth="1"/>
    <col min="12" max="12" width="3.8515625" style="3" customWidth="1"/>
    <col min="13" max="13" width="7.57421875" style="3" customWidth="1"/>
    <col min="14" max="14" width="8.57421875" style="3" customWidth="1"/>
    <col min="15" max="15" width="15.8515625" style="3" customWidth="1"/>
    <col min="16" max="16" width="13.00390625" style="3" customWidth="1"/>
    <col min="17" max="17" width="11.00390625" style="3" customWidth="1"/>
    <col min="18" max="18" width="7.421875" style="3" customWidth="1"/>
    <col min="19" max="19" width="9.28125" style="3" customWidth="1"/>
    <col min="20" max="21" width="10.8515625" style="3" customWidth="1"/>
    <col min="22" max="24" width="11.28125" style="4" customWidth="1"/>
    <col min="25" max="16384" width="11.28125" style="1" customWidth="1"/>
  </cols>
  <sheetData>
    <row r="1" spans="1:9" ht="30" customHeight="1">
      <c r="A1" s="5" t="s">
        <v>0</v>
      </c>
      <c r="B1" s="5"/>
      <c r="C1" s="5"/>
      <c r="D1" s="5"/>
      <c r="E1" s="5"/>
      <c r="F1" s="5"/>
      <c r="G1" s="5"/>
      <c r="H1" s="5"/>
      <c r="I1" s="5"/>
    </row>
    <row r="2" spans="1:9" ht="15.75">
      <c r="A2" s="6" t="s">
        <v>1</v>
      </c>
      <c r="B2" s="6"/>
      <c r="C2" s="6"/>
      <c r="D2" s="6"/>
      <c r="E2" s="6"/>
      <c r="F2" s="6"/>
      <c r="G2" s="6"/>
      <c r="H2" s="6"/>
      <c r="I2" s="6"/>
    </row>
    <row r="3" spans="1:9" ht="15">
      <c r="A3" s="7"/>
      <c r="B3" s="7"/>
      <c r="C3" s="7"/>
      <c r="D3" s="7"/>
      <c r="E3" s="7"/>
      <c r="F3" s="7"/>
      <c r="G3" s="7"/>
      <c r="H3" s="7"/>
      <c r="I3" s="7"/>
    </row>
    <row r="4" spans="1:9" ht="15">
      <c r="A4" s="8" t="s">
        <v>2</v>
      </c>
      <c r="B4" s="8"/>
      <c r="C4" s="8"/>
      <c r="D4" s="8"/>
      <c r="E4" s="8"/>
      <c r="F4" s="8"/>
      <c r="G4" s="8"/>
      <c r="H4" s="8"/>
      <c r="I4" s="8"/>
    </row>
    <row r="5" ht="15">
      <c r="A5" s="2"/>
    </row>
    <row r="6" spans="1:21" ht="25.5" customHeight="1">
      <c r="A6" s="2" t="s">
        <v>3</v>
      </c>
      <c r="B6" s="1" t="s">
        <v>4</v>
      </c>
      <c r="C6" s="2" t="s">
        <v>5</v>
      </c>
      <c r="D6" s="9" t="s">
        <v>6</v>
      </c>
      <c r="E6" s="9"/>
      <c r="F6" s="9" t="s">
        <v>7</v>
      </c>
      <c r="G6" s="9"/>
      <c r="H6" s="9" t="s">
        <v>8</v>
      </c>
      <c r="I6" s="9"/>
      <c r="J6" s="1"/>
      <c r="R6" s="4"/>
      <c r="S6" s="4"/>
      <c r="T6" s="4"/>
      <c r="U6" s="4"/>
    </row>
    <row r="7" spans="1:21" ht="25.5" customHeight="1">
      <c r="A7" s="10">
        <f aca="true" t="shared" si="0" ref="A7:A29">RANK(C7,C$7:C$42,1)</f>
        <v>1</v>
      </c>
      <c r="B7" s="1">
        <f>'Durchgangszeiten(Eingabe)'!A11</f>
        <v>0</v>
      </c>
      <c r="C7" s="11">
        <f>'Durchgangszeiten(Eingabe)'!N11</f>
        <v>0.04803240740740733</v>
      </c>
      <c r="D7" s="12">
        <f>'Durchgangszeiten(Eingabe)'!D11</f>
        <v>0.008020833333333255</v>
      </c>
      <c r="E7" s="10">
        <f aca="true" t="shared" si="1" ref="E7:E29">RANK(D7,D$7:D$42,1)</f>
        <v>7</v>
      </c>
      <c r="F7" s="13">
        <f>'Durchgangszeiten(Eingabe)'!H11-'Durchgangszeiten(Eingabe)'!F11</f>
        <v>0.022939814814814885</v>
      </c>
      <c r="G7" s="10">
        <f aca="true" t="shared" si="2" ref="G7:G29">RANK(F7,F$7:F$42,1)</f>
        <v>1</v>
      </c>
      <c r="H7" s="12">
        <f>'Durchgangszeiten(Eingabe)'!L11-'Durchgangszeiten(Eingabe)'!J11</f>
        <v>0.015856481481481444</v>
      </c>
      <c r="I7" s="10">
        <f aca="true" t="shared" si="3" ref="I7:I29">RANK(H7,H$7:H$42,1)</f>
        <v>5</v>
      </c>
      <c r="R7" s="4"/>
      <c r="S7" s="4"/>
      <c r="T7" s="4"/>
      <c r="U7" s="4"/>
    </row>
    <row r="8" spans="1:21" ht="25.5" customHeight="1">
      <c r="A8" s="10">
        <f t="shared" si="0"/>
        <v>2</v>
      </c>
      <c r="B8" s="1">
        <f>'Durchgangszeiten(Eingabe)'!A7</f>
        <v>0</v>
      </c>
      <c r="C8" s="11">
        <f>'Durchgangszeiten(Eingabe)'!N7</f>
        <v>0.04920138888888892</v>
      </c>
      <c r="D8" s="12">
        <f>'Durchgangszeiten(Eingabe)'!D7</f>
        <v>0.007870370370370305</v>
      </c>
      <c r="E8" s="10">
        <f t="shared" si="1"/>
        <v>3</v>
      </c>
      <c r="F8" s="13">
        <f>'Durchgangszeiten(Eingabe)'!H7-'Durchgangszeiten(Eingabe)'!F7</f>
        <v>0.024664351851851785</v>
      </c>
      <c r="G8" s="10">
        <f t="shared" si="2"/>
        <v>3</v>
      </c>
      <c r="H8" s="12">
        <f>'Durchgangszeiten(Eingabe)'!L7-'Durchgangszeiten(Eingabe)'!J7</f>
        <v>0.0154861111111112</v>
      </c>
      <c r="I8" s="10">
        <f t="shared" si="3"/>
        <v>2</v>
      </c>
      <c r="R8" s="4"/>
      <c r="S8" s="4"/>
      <c r="T8" s="4"/>
      <c r="U8" s="4"/>
    </row>
    <row r="9" spans="1:21" ht="25.5" customHeight="1">
      <c r="A9" s="10">
        <f t="shared" si="0"/>
        <v>3</v>
      </c>
      <c r="B9" s="1">
        <f>'Durchgangszeiten(Eingabe)'!A12</f>
        <v>0</v>
      </c>
      <c r="C9" s="11">
        <f>'Durchgangszeiten(Eingabe)'!N12</f>
        <v>0.0499074074074074</v>
      </c>
      <c r="D9" s="12">
        <f>'Durchgangszeiten(Eingabe)'!D12</f>
        <v>0.008043981481481444</v>
      </c>
      <c r="E9" s="10">
        <f t="shared" si="1"/>
        <v>8</v>
      </c>
      <c r="F9" s="13">
        <f>'Durchgangszeiten(Eingabe)'!H12-'Durchgangszeiten(Eingabe)'!F12</f>
        <v>0.02417824074074071</v>
      </c>
      <c r="G9" s="10">
        <f t="shared" si="2"/>
        <v>2</v>
      </c>
      <c r="H9" s="12">
        <f>'Durchgangszeiten(Eingabe)'!L12-'Durchgangszeiten(Eingabe)'!J12</f>
        <v>0.016307870370370403</v>
      </c>
      <c r="I9" s="10">
        <f t="shared" si="3"/>
        <v>9</v>
      </c>
      <c r="M9" s="3" t="s">
        <v>9</v>
      </c>
      <c r="R9" s="4"/>
      <c r="S9" s="4"/>
      <c r="T9" s="4"/>
      <c r="U9" s="4"/>
    </row>
    <row r="10" spans="1:21" ht="25.5" customHeight="1">
      <c r="A10" s="10">
        <f t="shared" si="0"/>
        <v>4</v>
      </c>
      <c r="B10" s="1">
        <f>'Durchgangszeiten(Eingabe)'!A20</f>
        <v>0</v>
      </c>
      <c r="C10" s="11">
        <f>'Durchgangszeiten(Eingabe)'!N20</f>
        <v>0.049965277777777706</v>
      </c>
      <c r="D10" s="12">
        <f>'Durchgangszeiten(Eingabe)'!D20</f>
        <v>0.00868055555555558</v>
      </c>
      <c r="E10" s="10">
        <f t="shared" si="1"/>
        <v>16</v>
      </c>
      <c r="F10" s="13">
        <f>'Durchgangszeiten(Eingabe)'!H20-'Durchgangszeiten(Eingabe)'!F20</f>
        <v>0.025370370370370376</v>
      </c>
      <c r="G10" s="10">
        <f t="shared" si="2"/>
        <v>4</v>
      </c>
      <c r="H10" s="12">
        <f>'Durchgangszeiten(Eingabe)'!L20-'Durchgangszeiten(Eingabe)'!J20</f>
        <v>0.014421296296296293</v>
      </c>
      <c r="I10" s="10">
        <f t="shared" si="3"/>
        <v>1</v>
      </c>
      <c r="M10" s="3" t="s">
        <v>9</v>
      </c>
      <c r="R10" s="4"/>
      <c r="S10" s="4"/>
      <c r="T10" s="4"/>
      <c r="U10" s="4"/>
    </row>
    <row r="11" spans="1:21" ht="25.5" customHeight="1">
      <c r="A11" s="10">
        <f t="shared" si="0"/>
        <v>5</v>
      </c>
      <c r="B11" s="1">
        <f>'Durchgangszeiten(Eingabe)'!A13</f>
        <v>0</v>
      </c>
      <c r="C11" s="11">
        <f>'Durchgangszeiten(Eingabe)'!N13</f>
        <v>0.051446759259259234</v>
      </c>
      <c r="D11" s="12">
        <f>'Durchgangszeiten(Eingabe)'!D13</f>
        <v>0.008078703703703671</v>
      </c>
      <c r="E11" s="10">
        <f t="shared" si="1"/>
        <v>9</v>
      </c>
      <c r="F11" s="13">
        <f>'Durchgangszeiten(Eingabe)'!H13-'Durchgangszeiten(Eingabe)'!F13</f>
        <v>0.025520833333333326</v>
      </c>
      <c r="G11" s="10">
        <f t="shared" si="2"/>
        <v>5</v>
      </c>
      <c r="H11" s="12">
        <f>'Durchgangszeiten(Eingabe)'!L13-'Durchgangszeiten(Eingabe)'!J13</f>
        <v>0.01648148148148143</v>
      </c>
      <c r="I11" s="10">
        <f t="shared" si="3"/>
        <v>11</v>
      </c>
      <c r="M11" s="3" t="s">
        <v>9</v>
      </c>
      <c r="R11" s="4"/>
      <c r="S11" s="4"/>
      <c r="T11" s="4"/>
      <c r="U11" s="4"/>
    </row>
    <row r="12" spans="1:21" ht="25.5" customHeight="1">
      <c r="A12" s="10">
        <f t="shared" si="0"/>
        <v>6</v>
      </c>
      <c r="B12" s="1">
        <f>'Durchgangszeiten(Eingabe)'!A17</f>
        <v>0</v>
      </c>
      <c r="C12" s="11">
        <f>'Durchgangszeiten(Eingabe)'!N17</f>
        <v>0.051701388888888866</v>
      </c>
      <c r="D12" s="12">
        <f>'Durchgangszeiten(Eingabe)'!D17</f>
        <v>0.008449074074074026</v>
      </c>
      <c r="E12" s="10">
        <f t="shared" si="1"/>
        <v>13</v>
      </c>
      <c r="F12" s="13">
        <f>'Durchgangszeiten(Eingabe)'!H17-'Durchgangszeiten(Eingabe)'!F17</f>
        <v>0.025671296296296275</v>
      </c>
      <c r="G12" s="10">
        <f t="shared" si="2"/>
        <v>6</v>
      </c>
      <c r="H12" s="12">
        <f>'Durchgangszeiten(Eingabe)'!L17-'Durchgangszeiten(Eingabe)'!J17</f>
        <v>0.01637731481481486</v>
      </c>
      <c r="I12" s="10">
        <f t="shared" si="3"/>
        <v>10</v>
      </c>
      <c r="R12" s="4"/>
      <c r="S12" s="4"/>
      <c r="T12" s="4"/>
      <c r="U12" s="4"/>
    </row>
    <row r="13" spans="1:21" ht="25.5" customHeight="1">
      <c r="A13" s="10">
        <f t="shared" si="0"/>
        <v>7</v>
      </c>
      <c r="B13" s="1">
        <f>'Durchgangszeiten(Eingabe)'!A8</f>
        <v>0</v>
      </c>
      <c r="C13" s="11">
        <f>'Durchgangszeiten(Eingabe)'!N8</f>
        <v>0.051875000000000004</v>
      </c>
      <c r="D13" s="12">
        <f>'Durchgangszeiten(Eingabe)'!D8</f>
        <v>0.007893518518518494</v>
      </c>
      <c r="E13" s="10">
        <f t="shared" si="1"/>
        <v>4</v>
      </c>
      <c r="F13" s="13">
        <f>'Durchgangszeiten(Eingabe)'!H8-'Durchgangszeiten(Eingabe)'!F8</f>
        <v>0.027118055555555576</v>
      </c>
      <c r="G13" s="10">
        <f t="shared" si="2"/>
        <v>14</v>
      </c>
      <c r="H13" s="12">
        <f>'Durchgangszeiten(Eingabe)'!L8-'Durchgangszeiten(Eingabe)'!J8</f>
        <v>0.015567129629629695</v>
      </c>
      <c r="I13" s="10">
        <f t="shared" si="3"/>
        <v>4</v>
      </c>
      <c r="M13" s="3" t="s">
        <v>9</v>
      </c>
      <c r="R13" s="4"/>
      <c r="S13" s="4"/>
      <c r="T13" s="4"/>
      <c r="U13" s="4"/>
    </row>
    <row r="14" spans="1:21" ht="25.5" customHeight="1">
      <c r="A14" s="10">
        <f t="shared" si="0"/>
        <v>8</v>
      </c>
      <c r="B14" s="1">
        <f>'Durchgangszeiten(Eingabe)'!A27</f>
        <v>0</v>
      </c>
      <c r="C14" s="11">
        <f>'Durchgangszeiten(Eingabe)'!N27</f>
        <v>0.053171296296296244</v>
      </c>
      <c r="D14" s="12">
        <f>'Durchgangszeiten(Eingabe)'!D27</f>
        <v>0.010243055555555491</v>
      </c>
      <c r="E14" s="10">
        <f t="shared" si="1"/>
        <v>23</v>
      </c>
      <c r="F14" s="13">
        <f>'Durchgangszeiten(Eingabe)'!H27-'Durchgangszeiten(Eingabe)'!F27</f>
        <v>0.02572916666666658</v>
      </c>
      <c r="G14" s="10">
        <f t="shared" si="2"/>
        <v>7</v>
      </c>
      <c r="H14" s="12">
        <f>'Durchgangszeiten(Eingabe)'!L27-'Durchgangszeiten(Eingabe)'!J27</f>
        <v>0.01604166666666662</v>
      </c>
      <c r="I14" s="10">
        <f t="shared" si="3"/>
        <v>8</v>
      </c>
      <c r="R14" s="4"/>
      <c r="S14" s="4"/>
      <c r="T14" s="4"/>
      <c r="U14" s="4"/>
    </row>
    <row r="15" spans="1:21" ht="25.5" customHeight="1">
      <c r="A15" s="10">
        <f t="shared" si="0"/>
        <v>9</v>
      </c>
      <c r="B15" s="1">
        <f>'Durchgangszeiten(Eingabe)'!A15</f>
        <v>0</v>
      </c>
      <c r="C15" s="11">
        <f>'Durchgangszeiten(Eingabe)'!N15</f>
        <v>0.05339120370370365</v>
      </c>
      <c r="D15" s="12">
        <f>'Durchgangszeiten(Eingabe)'!D15</f>
        <v>0.008368055555555531</v>
      </c>
      <c r="E15" s="10">
        <f t="shared" si="1"/>
        <v>11</v>
      </c>
      <c r="F15" s="13">
        <f>'Durchgangszeiten(Eingabe)'!H15-'Durchgangszeiten(Eingabe)'!F15</f>
        <v>0.02619212962962958</v>
      </c>
      <c r="G15" s="10">
        <f t="shared" si="2"/>
        <v>9</v>
      </c>
      <c r="H15" s="12">
        <f>'Durchgangszeiten(Eingabe)'!L15-'Durchgangszeiten(Eingabe)'!J15</f>
        <v>0.016701388888888835</v>
      </c>
      <c r="I15" s="10">
        <f t="shared" si="3"/>
        <v>12</v>
      </c>
      <c r="R15" s="4"/>
      <c r="S15" s="4"/>
      <c r="T15" s="4"/>
      <c r="U15" s="4"/>
    </row>
    <row r="16" spans="1:21" ht="25.5" customHeight="1">
      <c r="A16" s="10">
        <f t="shared" si="0"/>
        <v>10</v>
      </c>
      <c r="B16" s="1">
        <f>'Durchgangszeiten(Eingabe)'!A24</f>
        <v>0</v>
      </c>
      <c r="C16" s="11">
        <f>'Durchgangszeiten(Eingabe)'!N24</f>
        <v>0.053888888888888875</v>
      </c>
      <c r="D16" s="12">
        <f>'Durchgangszeiten(Eingabe)'!D24</f>
        <v>0.009212962962962923</v>
      </c>
      <c r="E16" s="10">
        <f t="shared" si="1"/>
        <v>20</v>
      </c>
      <c r="F16" s="13">
        <f>'Durchgangszeiten(Eingabe)'!H24-'Durchgangszeiten(Eingabe)'!F24</f>
        <v>0.027094907407407498</v>
      </c>
      <c r="G16" s="10">
        <f t="shared" si="2"/>
        <v>13</v>
      </c>
      <c r="H16" s="12">
        <f>'Durchgangszeiten(Eingabe)'!L24-'Durchgangszeiten(Eingabe)'!J24</f>
        <v>0.015520833333333317</v>
      </c>
      <c r="I16" s="10">
        <f t="shared" si="3"/>
        <v>3</v>
      </c>
      <c r="R16" s="4"/>
      <c r="S16" s="4"/>
      <c r="T16" s="4"/>
      <c r="U16" s="4"/>
    </row>
    <row r="17" spans="1:21" ht="25.5" customHeight="1">
      <c r="A17" s="10">
        <f t="shared" si="0"/>
        <v>11</v>
      </c>
      <c r="B17" s="1">
        <f>'Durchgangszeiten(Eingabe)'!A19</f>
        <v>0</v>
      </c>
      <c r="C17" s="11">
        <f>'Durchgangszeiten(Eingabe)'!N19</f>
        <v>0.05486111111111114</v>
      </c>
      <c r="D17" s="12">
        <f>'Durchgangszeiten(Eingabe)'!D19</f>
        <v>0.008587962962962936</v>
      </c>
      <c r="E17" s="10">
        <f t="shared" si="1"/>
        <v>15</v>
      </c>
      <c r="F17" s="13">
        <f>'Durchgangszeiten(Eingabe)'!H19-'Durchgangszeiten(Eingabe)'!F19</f>
        <v>0.027557870370370385</v>
      </c>
      <c r="G17" s="10">
        <f t="shared" si="2"/>
        <v>16</v>
      </c>
      <c r="H17" s="12">
        <f>'Durchgangszeiten(Eingabe)'!L19-'Durchgangszeiten(Eingabe)'!J19</f>
        <v>0.016898148148148162</v>
      </c>
      <c r="I17" s="10">
        <f t="shared" si="3"/>
        <v>13</v>
      </c>
      <c r="R17" s="4"/>
      <c r="S17" s="4"/>
      <c r="T17" s="4"/>
      <c r="U17" s="4"/>
    </row>
    <row r="18" spans="1:21" ht="25.5" customHeight="1">
      <c r="A18" s="10">
        <f t="shared" si="0"/>
        <v>12</v>
      </c>
      <c r="B18" s="1">
        <f>'Durchgangszeiten(Eingabe)'!A21</f>
        <v>0</v>
      </c>
      <c r="C18" s="11">
        <f>'Durchgangszeiten(Eingabe)'!N21</f>
        <v>0.05502314814814813</v>
      </c>
      <c r="D18" s="12">
        <f>'Durchgangszeiten(Eingabe)'!D21</f>
        <v>0.008877314814814796</v>
      </c>
      <c r="E18" s="10">
        <f t="shared" si="1"/>
        <v>17</v>
      </c>
      <c r="F18" s="13">
        <f>'Durchgangszeiten(Eingabe)'!H21-'Durchgangszeiten(Eingabe)'!F21</f>
        <v>0.026006944444444513</v>
      </c>
      <c r="G18" s="10">
        <f t="shared" si="2"/>
        <v>8</v>
      </c>
      <c r="H18" s="12">
        <f>'Durchgangszeiten(Eingabe)'!L21-'Durchgangszeiten(Eingabe)'!J21</f>
        <v>0.0188194444444445</v>
      </c>
      <c r="I18" s="10">
        <f t="shared" si="3"/>
        <v>16</v>
      </c>
      <c r="M18" s="3" t="s">
        <v>9</v>
      </c>
      <c r="R18" s="4"/>
      <c r="S18" s="4"/>
      <c r="T18" s="4"/>
      <c r="U18" s="4"/>
    </row>
    <row r="19" spans="1:21" ht="25.5" customHeight="1">
      <c r="A19" s="10">
        <f t="shared" si="0"/>
        <v>13</v>
      </c>
      <c r="B19" s="1">
        <f>'Durchgangszeiten(Eingabe)'!A25</f>
        <v>0</v>
      </c>
      <c r="C19" s="11">
        <f>'Durchgangszeiten(Eingabe)'!N25</f>
        <v>0.05509259259259258</v>
      </c>
      <c r="D19" s="12">
        <f>'Durchgangszeiten(Eingabe)'!D25</f>
        <v>0.009456018518518516</v>
      </c>
      <c r="E19" s="10">
        <f t="shared" si="1"/>
        <v>21</v>
      </c>
      <c r="F19" s="13">
        <f>'Durchgangszeiten(Eingabe)'!H25-'Durchgangszeiten(Eingabe)'!F25</f>
        <v>0.028032407407407423</v>
      </c>
      <c r="G19" s="10">
        <f t="shared" si="2"/>
        <v>19</v>
      </c>
      <c r="H19" s="12">
        <f>'Durchgangszeiten(Eingabe)'!L25-'Durchgangszeiten(Eingabe)'!J25</f>
        <v>0.015879629629629632</v>
      </c>
      <c r="I19" s="10">
        <f t="shared" si="3"/>
        <v>7</v>
      </c>
      <c r="R19" s="4"/>
      <c r="S19" s="4"/>
      <c r="T19" s="4"/>
      <c r="U19" s="4"/>
    </row>
    <row r="20" spans="1:21" ht="25.5" customHeight="1">
      <c r="A20" s="10">
        <f t="shared" si="0"/>
        <v>14</v>
      </c>
      <c r="B20" s="1">
        <f>'Durchgangszeiten(Eingabe)'!A23</f>
        <v>0</v>
      </c>
      <c r="C20" s="11">
        <f>'Durchgangszeiten(Eingabe)'!N23</f>
        <v>0.055196759259259265</v>
      </c>
      <c r="D20" s="12">
        <f>'Durchgangszeiten(Eingabe)'!D23</f>
        <v>0.009143518518518468</v>
      </c>
      <c r="E20" s="10">
        <f t="shared" si="1"/>
        <v>19</v>
      </c>
      <c r="F20" s="13">
        <f>'Durchgangszeiten(Eingabe)'!H23-'Durchgangszeiten(Eingabe)'!F23</f>
        <v>0.026423611111111134</v>
      </c>
      <c r="G20" s="10">
        <f t="shared" si="2"/>
        <v>10</v>
      </c>
      <c r="H20" s="12">
        <f>'Durchgangszeiten(Eingabe)'!L23-'Durchgangszeiten(Eingabe)'!J23</f>
        <v>0.0173726851851852</v>
      </c>
      <c r="I20" s="10">
        <f t="shared" si="3"/>
        <v>14</v>
      </c>
      <c r="R20" s="4"/>
      <c r="S20" s="4"/>
      <c r="T20" s="4"/>
      <c r="U20" s="4"/>
    </row>
    <row r="21" spans="1:21" ht="25.5" customHeight="1">
      <c r="A21" s="10">
        <f t="shared" si="0"/>
        <v>15</v>
      </c>
      <c r="B21" s="1">
        <f>'Durchgangszeiten(Eingabe)'!A14</f>
        <v>0</v>
      </c>
      <c r="C21" s="11">
        <f>'Durchgangszeiten(Eingabe)'!N14</f>
        <v>0.0556712962962963</v>
      </c>
      <c r="D21" s="12">
        <f>'Durchgangszeiten(Eingabe)'!D14</f>
        <v>0.008333333333333304</v>
      </c>
      <c r="E21" s="10">
        <f t="shared" si="1"/>
        <v>10</v>
      </c>
      <c r="F21" s="13">
        <f>'Durchgangszeiten(Eingabe)'!H14-'Durchgangszeiten(Eingabe)'!F14</f>
        <v>0.029583333333333295</v>
      </c>
      <c r="G21" s="10">
        <f t="shared" si="2"/>
        <v>21</v>
      </c>
      <c r="H21" s="12">
        <f>'Durchgangszeiten(Eingabe)'!L14-'Durchgangszeiten(Eingabe)'!J14</f>
        <v>0.015856481481481555</v>
      </c>
      <c r="I21" s="10">
        <f t="shared" si="3"/>
        <v>6</v>
      </c>
      <c r="R21" s="4"/>
      <c r="S21" s="4"/>
      <c r="T21" s="4"/>
      <c r="U21" s="4"/>
    </row>
    <row r="22" spans="1:21" ht="25.5" customHeight="1">
      <c r="A22" s="10">
        <f t="shared" si="0"/>
        <v>16</v>
      </c>
      <c r="B22" s="1">
        <f>'Durchgangszeiten(Eingabe)'!A22</f>
        <v>0</v>
      </c>
      <c r="C22" s="11">
        <f>'Durchgangszeiten(Eingabe)'!N22</f>
        <v>0.056574074074074</v>
      </c>
      <c r="D22" s="12">
        <f>'Durchgangszeiten(Eingabe)'!D22</f>
        <v>0.009062499999999973</v>
      </c>
      <c r="E22" s="10">
        <f t="shared" si="1"/>
        <v>18</v>
      </c>
      <c r="F22" s="13">
        <f>'Durchgangszeiten(Eingabe)'!H22-'Durchgangszeiten(Eingabe)'!F22</f>
        <v>0.027094907407407387</v>
      </c>
      <c r="G22" s="10">
        <f t="shared" si="2"/>
        <v>12</v>
      </c>
      <c r="H22" s="12">
        <f>'Durchgangszeiten(Eingabe)'!L22-'Durchgangszeiten(Eingabe)'!J22</f>
        <v>0.018124999999999947</v>
      </c>
      <c r="I22" s="10">
        <f t="shared" si="3"/>
        <v>15</v>
      </c>
      <c r="M22" s="3" t="s">
        <v>9</v>
      </c>
      <c r="R22" s="4"/>
      <c r="S22" s="4"/>
      <c r="T22" s="4"/>
      <c r="U22" s="4"/>
    </row>
    <row r="23" spans="1:21" ht="25.5" customHeight="1">
      <c r="A23" s="10">
        <f t="shared" si="0"/>
        <v>17</v>
      </c>
      <c r="B23" s="1">
        <f>'Durchgangszeiten(Eingabe)'!A26</f>
        <v>0</v>
      </c>
      <c r="C23" s="11">
        <f>'Durchgangszeiten(Eingabe)'!N26</f>
        <v>0.056643518518518454</v>
      </c>
      <c r="D23" s="12">
        <f>'Durchgangszeiten(Eingabe)'!D26</f>
        <v>0.009652777777777732</v>
      </c>
      <c r="E23" s="10">
        <f t="shared" si="1"/>
        <v>22</v>
      </c>
      <c r="F23" s="13">
        <f>'Durchgangszeiten(Eingabe)'!H26-'Durchgangszeiten(Eingabe)'!F26</f>
        <v>0.026851851851851793</v>
      </c>
      <c r="G23" s="10">
        <f t="shared" si="2"/>
        <v>11</v>
      </c>
      <c r="H23" s="12">
        <f>'Durchgangszeiten(Eingabe)'!L26-'Durchgangszeiten(Eingabe)'!J26</f>
        <v>0.019409722222222148</v>
      </c>
      <c r="I23" s="10">
        <f t="shared" si="3"/>
        <v>18</v>
      </c>
      <c r="R23" s="4"/>
      <c r="S23" s="4"/>
      <c r="T23" s="4"/>
      <c r="U23" s="4"/>
    </row>
    <row r="24" spans="1:21" ht="25.5" customHeight="1">
      <c r="A24" s="10">
        <f t="shared" si="0"/>
        <v>18</v>
      </c>
      <c r="B24" s="1">
        <f>'Durchgangszeiten(Eingabe)'!A10</f>
        <v>0</v>
      </c>
      <c r="C24" s="11">
        <f>'Durchgangszeiten(Eingabe)'!N10</f>
        <v>0.05696759259259254</v>
      </c>
      <c r="D24" s="12">
        <f>'Durchgangszeiten(Eingabe)'!D10</f>
        <v>0.00796296296296295</v>
      </c>
      <c r="E24" s="10">
        <f t="shared" si="1"/>
        <v>6</v>
      </c>
      <c r="F24" s="13">
        <f>'Durchgangszeiten(Eingabe)'!H10-'Durchgangszeiten(Eingabe)'!F10</f>
        <v>0.027534722222222308</v>
      </c>
      <c r="G24" s="10">
        <f t="shared" si="2"/>
        <v>15</v>
      </c>
      <c r="H24" s="12">
        <f>'Durchgangszeiten(Eingabe)'!L10-'Durchgangszeiten(Eingabe)'!J10</f>
        <v>0.019606481481481475</v>
      </c>
      <c r="I24" s="10">
        <f t="shared" si="3"/>
        <v>19</v>
      </c>
      <c r="R24" s="4"/>
      <c r="S24" s="4"/>
      <c r="T24" s="4"/>
      <c r="U24" s="4"/>
    </row>
    <row r="25" spans="1:21" ht="25.5" customHeight="1">
      <c r="A25" s="10">
        <f t="shared" si="0"/>
        <v>19</v>
      </c>
      <c r="B25" s="1">
        <f>'Durchgangszeiten(Eingabe)'!A9</f>
        <v>0</v>
      </c>
      <c r="C25" s="11">
        <f>'Durchgangszeiten(Eingabe)'!N9</f>
        <v>0.05790509259259258</v>
      </c>
      <c r="D25" s="12">
        <f>'Durchgangszeiten(Eingabe)'!D9</f>
        <v>0.007905092592592533</v>
      </c>
      <c r="E25" s="10">
        <f t="shared" si="1"/>
        <v>5</v>
      </c>
      <c r="F25" s="13">
        <f>'Durchgangszeiten(Eingabe)'!H9-'Durchgangszeiten(Eingabe)'!F9</f>
        <v>0.03011574074074075</v>
      </c>
      <c r="G25" s="10">
        <f t="shared" si="2"/>
        <v>22</v>
      </c>
      <c r="H25" s="12">
        <f>'Durchgangszeiten(Eingabe)'!L9-'Durchgangszeiten(Eingabe)'!J9</f>
        <v>0.019201388888888893</v>
      </c>
      <c r="I25" s="10">
        <f t="shared" si="3"/>
        <v>17</v>
      </c>
      <c r="R25" s="4"/>
      <c r="S25" s="4"/>
      <c r="T25" s="4"/>
      <c r="U25" s="4"/>
    </row>
    <row r="26" spans="1:21" ht="25.5" customHeight="1">
      <c r="A26" s="10">
        <f t="shared" si="0"/>
        <v>20</v>
      </c>
      <c r="B26" s="1">
        <f>'Durchgangszeiten(Eingabe)'!A5</f>
        <v>0</v>
      </c>
      <c r="C26" s="11">
        <f>'Durchgangszeiten(Eingabe)'!N5</f>
        <v>0.05825231481481474</v>
      </c>
      <c r="D26" s="12">
        <f>'Durchgangszeiten(Eingabe)'!D5</f>
        <v>0.007222222222222241</v>
      </c>
      <c r="E26" s="10">
        <f t="shared" si="1"/>
        <v>1</v>
      </c>
      <c r="F26" s="13">
        <f>'Durchgangszeiten(Eingabe)'!H5-'Durchgangszeiten(Eingabe)'!F5</f>
        <v>0.028576388888888915</v>
      </c>
      <c r="G26" s="10">
        <f t="shared" si="2"/>
        <v>20</v>
      </c>
      <c r="H26" s="12">
        <f>'Durchgangszeiten(Eingabe)'!L5-'Durchgangszeiten(Eingabe)'!J5</f>
        <v>0.02097222222222217</v>
      </c>
      <c r="I26" s="10">
        <f t="shared" si="3"/>
        <v>21</v>
      </c>
      <c r="R26" s="4"/>
      <c r="S26" s="4"/>
      <c r="T26" s="4"/>
      <c r="U26" s="4"/>
    </row>
    <row r="27" spans="1:21" ht="25.5" customHeight="1">
      <c r="A27" s="10">
        <f t="shared" si="0"/>
        <v>21</v>
      </c>
      <c r="B27" s="1">
        <f>'Durchgangszeiten(Eingabe)'!A6</f>
        <v>0</v>
      </c>
      <c r="C27" s="11">
        <f>'Durchgangszeiten(Eingabe)'!N6</f>
        <v>0.05979166666666669</v>
      </c>
      <c r="D27" s="12">
        <f>'Durchgangszeiten(Eingabe)'!D6</f>
        <v>0.007615740740740673</v>
      </c>
      <c r="E27" s="10">
        <f t="shared" si="1"/>
        <v>2</v>
      </c>
      <c r="F27" s="13">
        <f>'Durchgangszeiten(Eingabe)'!H6-'Durchgangszeiten(Eingabe)'!F6</f>
        <v>0.028020833333333273</v>
      </c>
      <c r="G27" s="10">
        <f t="shared" si="2"/>
        <v>18</v>
      </c>
      <c r="H27" s="12">
        <f>'Durchgangszeiten(Eingabe)'!L6-'Durchgangszeiten(Eingabe)'!J6</f>
        <v>0.022060185185185266</v>
      </c>
      <c r="I27" s="10">
        <f t="shared" si="3"/>
        <v>22</v>
      </c>
      <c r="R27" s="4"/>
      <c r="S27" s="4"/>
      <c r="T27" s="4"/>
      <c r="U27" s="4"/>
    </row>
    <row r="28" spans="1:21" ht="25.5" customHeight="1">
      <c r="A28" s="10">
        <f t="shared" si="0"/>
        <v>22</v>
      </c>
      <c r="B28" s="1">
        <f>'Durchgangszeiten(Eingabe)'!A16</f>
        <v>0</v>
      </c>
      <c r="C28" s="11">
        <f>'Durchgangszeiten(Eingabe)'!N16</f>
        <v>0.061099537037036966</v>
      </c>
      <c r="D28" s="12">
        <f>'Durchgangszeiten(Eingabe)'!D16</f>
        <v>0.00839120370370372</v>
      </c>
      <c r="E28" s="10">
        <f t="shared" si="1"/>
        <v>12</v>
      </c>
      <c r="F28" s="13">
        <f>'Durchgangszeiten(Eingabe)'!H16-'Durchgangszeiten(Eingabe)'!F16</f>
        <v>0.030324074074074114</v>
      </c>
      <c r="G28" s="10">
        <f t="shared" si="2"/>
        <v>23</v>
      </c>
      <c r="H28" s="12">
        <f>'Durchgangszeiten(Eingabe)'!L16-'Durchgangszeiten(Eingabe)'!J16</f>
        <v>0.020069444444444362</v>
      </c>
      <c r="I28" s="10">
        <f t="shared" si="3"/>
        <v>20</v>
      </c>
      <c r="R28" s="4"/>
      <c r="S28" s="4"/>
      <c r="T28" s="4"/>
      <c r="U28" s="4"/>
    </row>
    <row r="29" spans="1:21" ht="25.5" customHeight="1">
      <c r="A29" s="10">
        <f t="shared" si="0"/>
        <v>23</v>
      </c>
      <c r="B29" s="1">
        <f>'Durchgangszeiten(Eingabe)'!A18</f>
        <v>0</v>
      </c>
      <c r="C29" s="11">
        <f>'Durchgangszeiten(Eingabe)'!N18</f>
        <v>0.061689814814814836</v>
      </c>
      <c r="D29" s="12">
        <f>'Durchgangszeiten(Eingabe)'!D18</f>
        <v>0.008564814814814747</v>
      </c>
      <c r="E29" s="10">
        <f t="shared" si="1"/>
        <v>14</v>
      </c>
      <c r="F29" s="13">
        <f>'Durchgangszeiten(Eingabe)'!H18-'Durchgangszeiten(Eingabe)'!F18</f>
        <v>0.027951388888888817</v>
      </c>
      <c r="G29" s="10">
        <f t="shared" si="2"/>
        <v>17</v>
      </c>
      <c r="H29" s="12">
        <f>'Durchgangszeiten(Eingabe)'!L18-'Durchgangszeiten(Eingabe)'!J18</f>
        <v>0.024548611111111174</v>
      </c>
      <c r="I29" s="10">
        <f t="shared" si="3"/>
        <v>23</v>
      </c>
      <c r="R29" s="4"/>
      <c r="S29" s="4"/>
      <c r="T29" s="4"/>
      <c r="U29" s="4"/>
    </row>
    <row r="30" spans="1:21" ht="25.5" customHeight="1">
      <c r="A30" s="10"/>
      <c r="C30" s="11"/>
      <c r="D30" s="12"/>
      <c r="E30" s="10"/>
      <c r="F30" s="13"/>
      <c r="G30" s="10"/>
      <c r="H30" s="12"/>
      <c r="I30" s="10"/>
      <c r="R30" s="4"/>
      <c r="S30" s="4"/>
      <c r="T30" s="4"/>
      <c r="U30" s="4"/>
    </row>
    <row r="31" spans="1:21" ht="15" customHeight="1">
      <c r="A31" s="14" t="s">
        <v>10</v>
      </c>
      <c r="C31" s="11"/>
      <c r="D31" s="12"/>
      <c r="E31" s="10"/>
      <c r="F31" s="13"/>
      <c r="G31" s="10"/>
      <c r="H31" s="12"/>
      <c r="I31" s="10"/>
      <c r="R31" s="4"/>
      <c r="S31" s="4"/>
      <c r="T31" s="4"/>
      <c r="U31" s="4"/>
    </row>
    <row r="32" spans="1:9" ht="15" customHeight="1">
      <c r="A32" s="14" t="s">
        <v>11</v>
      </c>
      <c r="C32" s="11"/>
      <c r="D32" s="12"/>
      <c r="E32" s="10"/>
      <c r="F32" s="13"/>
      <c r="G32" s="10"/>
      <c r="H32" s="12"/>
      <c r="I32" s="10"/>
    </row>
    <row r="33" spans="1:9" ht="15" customHeight="1">
      <c r="A33" s="14" t="s">
        <v>12</v>
      </c>
      <c r="C33" s="11"/>
      <c r="D33" s="12"/>
      <c r="E33" s="10"/>
      <c r="F33" s="13"/>
      <c r="G33" s="10"/>
      <c r="H33" s="12"/>
      <c r="I33" s="10"/>
    </row>
    <row r="34" spans="1:9" ht="15" customHeight="1">
      <c r="A34" s="14" t="s">
        <v>13</v>
      </c>
      <c r="C34" s="11"/>
      <c r="D34" s="12"/>
      <c r="E34" s="10"/>
      <c r="F34" s="13"/>
      <c r="G34" s="10"/>
      <c r="H34" s="12"/>
      <c r="I34" s="10"/>
    </row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</sheetData>
  <sheetProtection selectLockedCells="1" selectUnlockedCells="1"/>
  <mergeCells count="6">
    <mergeCell ref="A1:I1"/>
    <mergeCell ref="A2:I2"/>
    <mergeCell ref="A4:I4"/>
    <mergeCell ref="D6:E6"/>
    <mergeCell ref="F6:G6"/>
    <mergeCell ref="H6:I6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7"/>
  <sheetViews>
    <sheetView workbookViewId="0" topLeftCell="A1">
      <selection activeCell="A14" sqref="A14"/>
    </sheetView>
  </sheetViews>
  <sheetFormatPr defaultColWidth="10.28125" defaultRowHeight="15" customHeight="1"/>
  <cols>
    <col min="1" max="1" width="26.7109375" style="15" customWidth="1"/>
    <col min="2" max="2" width="8.00390625" style="16" customWidth="1"/>
    <col min="3" max="3" width="10.00390625" style="1" customWidth="1"/>
    <col min="4" max="4" width="4.140625" style="1" customWidth="1"/>
    <col min="5" max="5" width="12.00390625" style="1" customWidth="1"/>
    <col min="6" max="6" width="3.7109375" style="1" customWidth="1"/>
    <col min="7" max="7" width="10.00390625" style="1" customWidth="1"/>
    <col min="8" max="8" width="4.421875" style="1" customWidth="1"/>
    <col min="9" max="9" width="10.00390625" style="1" customWidth="1"/>
    <col min="10" max="10" width="4.421875" style="1" customWidth="1"/>
    <col min="11" max="11" width="10.00390625" style="1" customWidth="1"/>
    <col min="12" max="12" width="4.421875" style="1" customWidth="1"/>
    <col min="13" max="13" width="11.28125" style="17" customWidth="1"/>
    <col min="14" max="16384" width="11.28125" style="1" customWidth="1"/>
  </cols>
  <sheetData>
    <row r="1" spans="1:20" ht="15" customHeight="1">
      <c r="A1" s="9" t="s">
        <v>14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18"/>
      <c r="N1" s="2"/>
      <c r="O1" s="2"/>
      <c r="P1" s="2"/>
      <c r="Q1" s="2"/>
      <c r="R1" s="2"/>
      <c r="S1" s="2"/>
      <c r="T1" s="2"/>
    </row>
    <row r="2" spans="3:20" ht="15" customHeight="1">
      <c r="C2" s="2"/>
      <c r="D2" s="2"/>
      <c r="E2" s="2"/>
      <c r="F2" s="2"/>
      <c r="G2" s="2"/>
      <c r="H2" s="2"/>
      <c r="I2" s="2"/>
      <c r="J2" s="2"/>
      <c r="K2" s="2"/>
      <c r="L2" s="2"/>
      <c r="M2" s="18"/>
      <c r="N2" s="2"/>
      <c r="O2" s="2"/>
      <c r="P2" s="2"/>
      <c r="Q2" s="2"/>
      <c r="R2" s="2"/>
      <c r="S2" s="2"/>
      <c r="T2" s="2"/>
    </row>
    <row r="3" spans="1:20" ht="15" customHeight="1">
      <c r="A3" s="19" t="s">
        <v>15</v>
      </c>
      <c r="B3" s="20">
        <v>0.5868055555555556</v>
      </c>
      <c r="C3" s="21"/>
      <c r="D3" s="21"/>
      <c r="E3" s="21"/>
      <c r="F3" s="22"/>
      <c r="G3" s="22"/>
      <c r="H3" s="22"/>
      <c r="I3" s="22"/>
      <c r="J3" s="22"/>
      <c r="K3" s="22"/>
      <c r="L3" s="22"/>
      <c r="M3" s="18"/>
      <c r="N3" s="2"/>
      <c r="O3" s="2"/>
      <c r="P3" s="2"/>
      <c r="Q3" s="2"/>
      <c r="R3" s="2"/>
      <c r="S3" s="2"/>
      <c r="T3" s="2"/>
    </row>
    <row r="4" spans="1:14" ht="15" customHeight="1">
      <c r="A4" s="23" t="s">
        <v>16</v>
      </c>
      <c r="B4" s="24" t="s">
        <v>17</v>
      </c>
      <c r="C4" s="24" t="s">
        <v>18</v>
      </c>
      <c r="D4" s="24"/>
      <c r="E4" s="24" t="s">
        <v>19</v>
      </c>
      <c r="F4" s="24"/>
      <c r="G4" s="24" t="s">
        <v>7</v>
      </c>
      <c r="H4" s="24"/>
      <c r="I4" s="24" t="s">
        <v>20</v>
      </c>
      <c r="J4" s="24"/>
      <c r="K4" s="25" t="s">
        <v>21</v>
      </c>
      <c r="L4" s="25"/>
      <c r="M4" s="18"/>
      <c r="N4" s="2"/>
    </row>
    <row r="5" spans="1:14" s="33" customFormat="1" ht="15" customHeight="1">
      <c r="A5" s="26">
        <f>'Durchgangszeiten(Eingabe)'!A11</f>
        <v>0</v>
      </c>
      <c r="B5" s="27">
        <f>'Durchgangszeiten(Eingabe)'!B11</f>
        <v>7</v>
      </c>
      <c r="C5" s="28">
        <f>'Durchgangszeiten(Eingabe)'!C11-'Durchgangszeiten(Eingabe)'!$B$3</f>
        <v>0.008020833333333255</v>
      </c>
      <c r="D5" s="29">
        <f aca="true" t="shared" si="0" ref="D5:D27">RANK(C5,C$5:C$35,1)</f>
        <v>7</v>
      </c>
      <c r="E5" s="28">
        <f>'Durchgangszeiten(Eingabe)'!F11-'Durchgangszeiten(Eingabe)'!$B$3</f>
        <v>0.008749999999999925</v>
      </c>
      <c r="F5" s="29">
        <f aca="true" t="shared" si="1" ref="F5:F27">RANK(E5,E$5:E$35,1)</f>
        <v>4</v>
      </c>
      <c r="G5" s="30">
        <f>'Durchgangszeiten(Eingabe)'!H11-'Durchgangszeiten(Eingabe)'!$B$3</f>
        <v>0.03168981481481481</v>
      </c>
      <c r="H5" s="29">
        <f aca="true" t="shared" si="2" ref="H5:H27">RANK(G5,G$5:G$35,1)</f>
        <v>1</v>
      </c>
      <c r="I5" s="30">
        <f>'Durchgangszeiten(Eingabe)'!J11-'Durchgangszeiten(Eingabe)'!$B$3</f>
        <v>0.032175925925925886</v>
      </c>
      <c r="J5" s="29">
        <f aca="true" t="shared" si="3" ref="J5:J27">RANK(I5,I$5:I$35,1)</f>
        <v>1</v>
      </c>
      <c r="K5" s="30">
        <f>'Durchgangszeiten(Eingabe)'!N11</f>
        <v>0.04803240740740733</v>
      </c>
      <c r="L5" s="27">
        <f aca="true" t="shared" si="4" ref="L5:L27">RANK(K5,K$5:K$35,1)</f>
        <v>1</v>
      </c>
      <c r="M5" s="31"/>
      <c r="N5" s="32"/>
    </row>
    <row r="6" spans="1:13" s="33" customFormat="1" ht="15" customHeight="1">
      <c r="A6" s="26">
        <f>'Durchgangszeiten(Eingabe)'!A7</f>
        <v>0</v>
      </c>
      <c r="B6" s="27">
        <f>'Durchgangszeiten(Eingabe)'!B7</f>
        <v>27</v>
      </c>
      <c r="C6" s="28">
        <f>'Durchgangszeiten(Eingabe)'!C7-'Durchgangszeiten(Eingabe)'!$B$3</f>
        <v>0.007870370370370305</v>
      </c>
      <c r="D6" s="29">
        <f t="shared" si="0"/>
        <v>3</v>
      </c>
      <c r="E6" s="28">
        <f>'Durchgangszeiten(Eingabe)'!F7-'Durchgangszeiten(Eingabe)'!$B$3</f>
        <v>0.008645833333333353</v>
      </c>
      <c r="F6" s="29">
        <f t="shared" si="1"/>
        <v>3</v>
      </c>
      <c r="G6" s="30">
        <f>'Durchgangszeiten(Eingabe)'!H7-'Durchgangszeiten(Eingabe)'!$B$3</f>
        <v>0.03331018518518514</v>
      </c>
      <c r="H6" s="29">
        <f t="shared" si="2"/>
        <v>3</v>
      </c>
      <c r="I6" s="30">
        <f>'Durchgangszeiten(Eingabe)'!J7-'Durchgangszeiten(Eingabe)'!$B$3</f>
        <v>0.03371527777777772</v>
      </c>
      <c r="J6" s="29">
        <f t="shared" si="3"/>
        <v>3</v>
      </c>
      <c r="K6" s="30">
        <f>'Durchgangszeiten(Eingabe)'!N7</f>
        <v>0.04920138888888892</v>
      </c>
      <c r="L6" s="27">
        <f t="shared" si="4"/>
        <v>2</v>
      </c>
      <c r="M6" s="31"/>
    </row>
    <row r="7" spans="1:13" s="33" customFormat="1" ht="15" customHeight="1">
      <c r="A7" s="26">
        <f>'Durchgangszeiten(Eingabe)'!A12</f>
        <v>0</v>
      </c>
      <c r="B7" s="27">
        <f>'Durchgangszeiten(Eingabe)'!B12</f>
        <v>8</v>
      </c>
      <c r="C7" s="28">
        <f>'Durchgangszeiten(Eingabe)'!C12-'Durchgangszeiten(Eingabe)'!$B$3</f>
        <v>0.008043981481481444</v>
      </c>
      <c r="D7" s="29">
        <f t="shared" si="0"/>
        <v>8</v>
      </c>
      <c r="E7" s="28">
        <f>'Durchgangszeiten(Eingabe)'!F12-'Durchgangszeiten(Eingabe)'!$B$3</f>
        <v>0.00895833333333329</v>
      </c>
      <c r="F7" s="29">
        <f t="shared" si="1"/>
        <v>7</v>
      </c>
      <c r="G7" s="30">
        <f>'Durchgangszeiten(Eingabe)'!H12-'Durchgangszeiten(Eingabe)'!$B$3</f>
        <v>0.033136574074074</v>
      </c>
      <c r="H7" s="29">
        <f t="shared" si="2"/>
        <v>2</v>
      </c>
      <c r="I7" s="30">
        <f>'Durchgangszeiten(Eingabe)'!J12-'Durchgangszeiten(Eingabe)'!$B$3</f>
        <v>0.033599537037037</v>
      </c>
      <c r="J7" s="29">
        <f t="shared" si="3"/>
        <v>2</v>
      </c>
      <c r="K7" s="30">
        <f>'Durchgangszeiten(Eingabe)'!N12</f>
        <v>0.0499074074074074</v>
      </c>
      <c r="L7" s="27">
        <f t="shared" si="4"/>
        <v>3</v>
      </c>
      <c r="M7" s="31"/>
    </row>
    <row r="8" spans="1:13" s="33" customFormat="1" ht="15" customHeight="1">
      <c r="A8" s="26">
        <f>'Durchgangszeiten(Eingabe)'!A20</f>
        <v>0</v>
      </c>
      <c r="B8" s="27">
        <f>'Durchgangszeiten(Eingabe)'!B20</f>
        <v>6</v>
      </c>
      <c r="C8" s="28">
        <f>'Durchgangszeiten(Eingabe)'!C20-'Durchgangszeiten(Eingabe)'!$B$3</f>
        <v>0.00868055555555558</v>
      </c>
      <c r="D8" s="29">
        <f t="shared" si="0"/>
        <v>16</v>
      </c>
      <c r="E8" s="28">
        <f>'Durchgangszeiten(Eingabe)'!F20-'Durchgangszeiten(Eingabe)'!$B$3</f>
        <v>0.009768518518518454</v>
      </c>
      <c r="F8" s="29">
        <f t="shared" si="1"/>
        <v>15</v>
      </c>
      <c r="G8" s="30">
        <f>'Durchgangszeiten(Eingabe)'!H20-'Durchgangszeiten(Eingabe)'!$B$3</f>
        <v>0.03513888888888883</v>
      </c>
      <c r="H8" s="29">
        <f t="shared" si="2"/>
        <v>6</v>
      </c>
      <c r="I8" s="30">
        <f>'Durchgangszeiten(Eingabe)'!J20-'Durchgangszeiten(Eingabe)'!$B$3</f>
        <v>0.03554398148148141</v>
      </c>
      <c r="J8" s="29">
        <f t="shared" si="3"/>
        <v>6</v>
      </c>
      <c r="K8" s="30">
        <f>'Durchgangszeiten(Eingabe)'!N20</f>
        <v>0.049965277777777706</v>
      </c>
      <c r="L8" s="27">
        <f t="shared" si="4"/>
        <v>4</v>
      </c>
      <c r="M8" s="31"/>
    </row>
    <row r="9" spans="1:13" s="33" customFormat="1" ht="15" customHeight="1">
      <c r="A9" s="26">
        <f>'Durchgangszeiten(Eingabe)'!A13</f>
        <v>0</v>
      </c>
      <c r="B9" s="27">
        <f>'Durchgangszeiten(Eingabe)'!B13</f>
        <v>5</v>
      </c>
      <c r="C9" s="28">
        <f>'Durchgangszeiten(Eingabe)'!C13-'Durchgangszeiten(Eingabe)'!$B$3</f>
        <v>0.008078703703703671</v>
      </c>
      <c r="D9" s="29">
        <f t="shared" si="0"/>
        <v>9</v>
      </c>
      <c r="E9" s="28">
        <f>'Durchgangszeiten(Eingabe)'!F13-'Durchgangszeiten(Eingabe)'!$B$3</f>
        <v>0.009027777777777746</v>
      </c>
      <c r="F9" s="29">
        <f t="shared" si="1"/>
        <v>9</v>
      </c>
      <c r="G9" s="30">
        <f>'Durchgangszeiten(Eingabe)'!H13-'Durchgangszeiten(Eingabe)'!$B$3</f>
        <v>0.03454861111111107</v>
      </c>
      <c r="H9" s="29">
        <f t="shared" si="2"/>
        <v>4</v>
      </c>
      <c r="I9" s="30">
        <f>'Durchgangszeiten(Eingabe)'!J13-'Durchgangszeiten(Eingabe)'!$B$3</f>
        <v>0.0349652777777778</v>
      </c>
      <c r="J9" s="29">
        <f t="shared" si="3"/>
        <v>4</v>
      </c>
      <c r="K9" s="30">
        <f>'Durchgangszeiten(Eingabe)'!N13</f>
        <v>0.051446759259259234</v>
      </c>
      <c r="L9" s="27">
        <f t="shared" si="4"/>
        <v>5</v>
      </c>
      <c r="M9" s="31"/>
    </row>
    <row r="10" spans="1:13" s="33" customFormat="1" ht="15" customHeight="1">
      <c r="A10" s="26">
        <f>'Durchgangszeiten(Eingabe)'!A17</f>
        <v>0</v>
      </c>
      <c r="B10" s="27">
        <f>'Durchgangszeiten(Eingabe)'!B17</f>
        <v>3</v>
      </c>
      <c r="C10" s="28">
        <f>'Durchgangszeiten(Eingabe)'!C17-'Durchgangszeiten(Eingabe)'!$B$3</f>
        <v>0.008449074074074026</v>
      </c>
      <c r="D10" s="29">
        <f t="shared" si="0"/>
        <v>13</v>
      </c>
      <c r="E10" s="28">
        <f>'Durchgangszeiten(Eingabe)'!F17-'Durchgangszeiten(Eingabe)'!$B$3</f>
        <v>0.009212962962962923</v>
      </c>
      <c r="F10" s="29">
        <f t="shared" si="1"/>
        <v>11</v>
      </c>
      <c r="G10" s="30">
        <f>'Durchgangszeiten(Eingabe)'!H17-'Durchgangszeiten(Eingabe)'!$B$3</f>
        <v>0.0348842592592592</v>
      </c>
      <c r="H10" s="29">
        <f t="shared" si="2"/>
        <v>5</v>
      </c>
      <c r="I10" s="30">
        <f>'Durchgangszeiten(Eingabe)'!J17-'Durchgangszeiten(Eingabe)'!$B$3</f>
        <v>0.03532407407407401</v>
      </c>
      <c r="J10" s="29">
        <f t="shared" si="3"/>
        <v>5</v>
      </c>
      <c r="K10" s="30">
        <f>'Durchgangszeiten(Eingabe)'!N17</f>
        <v>0.051701388888888866</v>
      </c>
      <c r="L10" s="27">
        <f t="shared" si="4"/>
        <v>6</v>
      </c>
      <c r="M10" s="31"/>
    </row>
    <row r="11" spans="1:13" s="33" customFormat="1" ht="15" customHeight="1">
      <c r="A11" s="26">
        <f>'Durchgangszeiten(Eingabe)'!A8</f>
        <v>0</v>
      </c>
      <c r="B11" s="27">
        <f>'Durchgangszeiten(Eingabe)'!B8</f>
        <v>11</v>
      </c>
      <c r="C11" s="28">
        <f>'Durchgangszeiten(Eingabe)'!C8-'Durchgangszeiten(Eingabe)'!$B$3</f>
        <v>0.007893518518518494</v>
      </c>
      <c r="D11" s="29">
        <f t="shared" si="0"/>
        <v>4</v>
      </c>
      <c r="E11" s="28">
        <f>'Durchgangszeiten(Eingabe)'!F8-'Durchgangszeiten(Eingabe)'!$B$3</f>
        <v>0.008784722222222152</v>
      </c>
      <c r="F11" s="29">
        <f t="shared" si="1"/>
        <v>5</v>
      </c>
      <c r="G11" s="30">
        <f>'Durchgangszeiten(Eingabe)'!H8-'Durchgangszeiten(Eingabe)'!$B$3</f>
        <v>0.03590277777777773</v>
      </c>
      <c r="H11" s="29">
        <f t="shared" si="2"/>
        <v>9</v>
      </c>
      <c r="I11" s="30">
        <f>'Durchgangszeiten(Eingabe)'!J8-'Durchgangszeiten(Eingabe)'!$B$3</f>
        <v>0.03630787037037031</v>
      </c>
      <c r="J11" s="29">
        <f t="shared" si="3"/>
        <v>8</v>
      </c>
      <c r="K11" s="30">
        <f>'Durchgangszeiten(Eingabe)'!N8</f>
        <v>0.051875000000000004</v>
      </c>
      <c r="L11" s="27">
        <f t="shared" si="4"/>
        <v>7</v>
      </c>
      <c r="M11" s="31"/>
    </row>
    <row r="12" spans="1:13" s="33" customFormat="1" ht="15" customHeight="1">
      <c r="A12" s="26">
        <f>'Durchgangszeiten(Eingabe)'!A27</f>
        <v>0</v>
      </c>
      <c r="B12" s="27">
        <f>'Durchgangszeiten(Eingabe)'!B27</f>
        <v>14</v>
      </c>
      <c r="C12" s="28">
        <f>'Durchgangszeiten(Eingabe)'!C27-'Durchgangszeiten(Eingabe)'!$B$3</f>
        <v>0.010243055555555491</v>
      </c>
      <c r="D12" s="29">
        <f t="shared" si="0"/>
        <v>23</v>
      </c>
      <c r="E12" s="28">
        <f>'Durchgangszeiten(Eingabe)'!F27-'Durchgangszeiten(Eingabe)'!$B$3</f>
        <v>0.011018518518518539</v>
      </c>
      <c r="F12" s="29">
        <f t="shared" si="1"/>
        <v>23</v>
      </c>
      <c r="G12" s="30">
        <f>'Durchgangszeiten(Eingabe)'!H27-'Durchgangszeiten(Eingabe)'!$B$3</f>
        <v>0.03674768518518512</v>
      </c>
      <c r="H12" s="29">
        <f t="shared" si="2"/>
        <v>12</v>
      </c>
      <c r="I12" s="30">
        <f>'Durchgangszeiten(Eingabe)'!J27-'Durchgangszeiten(Eingabe)'!$B$3</f>
        <v>0.037129629629629624</v>
      </c>
      <c r="J12" s="29">
        <f t="shared" si="3"/>
        <v>10</v>
      </c>
      <c r="K12" s="30">
        <f>'Durchgangszeiten(Eingabe)'!N27</f>
        <v>0.053171296296296244</v>
      </c>
      <c r="L12" s="27">
        <f t="shared" si="4"/>
        <v>8</v>
      </c>
      <c r="M12" s="31"/>
    </row>
    <row r="13" spans="1:13" s="33" customFormat="1" ht="15" customHeight="1">
      <c r="A13" s="26">
        <f>'Durchgangszeiten(Eingabe)'!A15</f>
        <v>0</v>
      </c>
      <c r="B13" s="27">
        <f>'Durchgangszeiten(Eingabe)'!B15</f>
        <v>9</v>
      </c>
      <c r="C13" s="28">
        <f>'Durchgangszeiten(Eingabe)'!C15-'Durchgangszeiten(Eingabe)'!$B$3</f>
        <v>0.008368055555555531</v>
      </c>
      <c r="D13" s="29">
        <f t="shared" si="0"/>
        <v>11</v>
      </c>
      <c r="E13" s="28">
        <f>'Durchgangszeiten(Eingabe)'!F15-'Durchgangszeiten(Eingabe)'!$B$3</f>
        <v>0.009571759259259238</v>
      </c>
      <c r="F13" s="29">
        <f t="shared" si="1"/>
        <v>12</v>
      </c>
      <c r="G13" s="30">
        <f>'Durchgangszeiten(Eingabe)'!H15-'Durchgangszeiten(Eingabe)'!$B$3</f>
        <v>0.03576388888888882</v>
      </c>
      <c r="H13" s="29">
        <f t="shared" si="2"/>
        <v>7</v>
      </c>
      <c r="I13" s="30">
        <f>'Durchgangszeiten(Eingabe)'!J15-'Durchgangszeiten(Eingabe)'!$B$3</f>
        <v>0.036689814814814814</v>
      </c>
      <c r="J13" s="29">
        <f t="shared" si="3"/>
        <v>9</v>
      </c>
      <c r="K13" s="30">
        <f>'Durchgangszeiten(Eingabe)'!N15</f>
        <v>0.05339120370370365</v>
      </c>
      <c r="L13" s="27">
        <f t="shared" si="4"/>
        <v>9</v>
      </c>
      <c r="M13" s="31"/>
    </row>
    <row r="14" spans="1:13" s="33" customFormat="1" ht="15" customHeight="1">
      <c r="A14" s="26">
        <f>'Durchgangszeiten(Eingabe)'!A24</f>
        <v>0</v>
      </c>
      <c r="B14" s="27">
        <f>'Durchgangszeiten(Eingabe)'!B24</f>
        <v>13</v>
      </c>
      <c r="C14" s="28">
        <f>'Durchgangszeiten(Eingabe)'!C24-'Durchgangszeiten(Eingabe)'!$B$3</f>
        <v>0.009212962962962923</v>
      </c>
      <c r="D14" s="29">
        <f t="shared" si="0"/>
        <v>20</v>
      </c>
      <c r="E14" s="28">
        <f>'Durchgangszeiten(Eingabe)'!F24-'Durchgangszeiten(Eingabe)'!$B$3</f>
        <v>0.010462962962962896</v>
      </c>
      <c r="F14" s="29">
        <f t="shared" si="1"/>
        <v>20</v>
      </c>
      <c r="G14" s="30">
        <f>'Durchgangszeiten(Eingabe)'!H24-'Durchgangszeiten(Eingabe)'!$B$3</f>
        <v>0.037557870370370394</v>
      </c>
      <c r="H14" s="29">
        <f t="shared" si="2"/>
        <v>18</v>
      </c>
      <c r="I14" s="30">
        <f>'Durchgangszeiten(Eingabe)'!J24-'Durchgangszeiten(Eingabe)'!$B$3</f>
        <v>0.03836805555555556</v>
      </c>
      <c r="J14" s="29">
        <f t="shared" si="3"/>
        <v>18</v>
      </c>
      <c r="K14" s="30">
        <f>'Durchgangszeiten(Eingabe)'!N24</f>
        <v>0.053888888888888875</v>
      </c>
      <c r="L14" s="27">
        <f t="shared" si="4"/>
        <v>10</v>
      </c>
      <c r="M14" s="31"/>
    </row>
    <row r="15" spans="1:13" s="33" customFormat="1" ht="15" customHeight="1">
      <c r="A15" s="26">
        <f>'Durchgangszeiten(Eingabe)'!A19</f>
        <v>0</v>
      </c>
      <c r="B15" s="27">
        <f>'Durchgangszeiten(Eingabe)'!B19</f>
        <v>19</v>
      </c>
      <c r="C15" s="28">
        <f>'Durchgangszeiten(Eingabe)'!C19-'Durchgangszeiten(Eingabe)'!$B$3</f>
        <v>0.008587962962962936</v>
      </c>
      <c r="D15" s="29">
        <f t="shared" si="0"/>
        <v>15</v>
      </c>
      <c r="E15" s="28">
        <f>'Durchgangszeiten(Eingabe)'!F19-'Durchgangszeiten(Eingabe)'!$B$3</f>
        <v>0.009861111111111098</v>
      </c>
      <c r="F15" s="29">
        <f t="shared" si="1"/>
        <v>16</v>
      </c>
      <c r="G15" s="30">
        <f>'Durchgangszeiten(Eingabe)'!H19-'Durchgangszeiten(Eingabe)'!$B$3</f>
        <v>0.037418981481481484</v>
      </c>
      <c r="H15" s="29">
        <f t="shared" si="2"/>
        <v>17</v>
      </c>
      <c r="I15" s="30">
        <f>'Durchgangszeiten(Eingabe)'!J19-'Durchgangszeiten(Eingabe)'!$B$3</f>
        <v>0.037962962962962976</v>
      </c>
      <c r="J15" s="29">
        <f t="shared" si="3"/>
        <v>17</v>
      </c>
      <c r="K15" s="30">
        <f>'Durchgangszeiten(Eingabe)'!N19</f>
        <v>0.05486111111111114</v>
      </c>
      <c r="L15" s="27">
        <f t="shared" si="4"/>
        <v>11</v>
      </c>
      <c r="M15" s="31"/>
    </row>
    <row r="16" spans="1:13" s="33" customFormat="1" ht="15" customHeight="1">
      <c r="A16" s="26">
        <f>'Durchgangszeiten(Eingabe)'!A21</f>
        <v>0</v>
      </c>
      <c r="B16" s="27">
        <f>'Durchgangszeiten(Eingabe)'!B21</f>
        <v>12</v>
      </c>
      <c r="C16" s="28">
        <f>'Durchgangszeiten(Eingabe)'!C21-'Durchgangszeiten(Eingabe)'!$B$3</f>
        <v>0.008877314814814796</v>
      </c>
      <c r="D16" s="29">
        <f t="shared" si="0"/>
        <v>17</v>
      </c>
      <c r="E16" s="28">
        <f>'Durchgangszeiten(Eingabe)'!F21-'Durchgangszeiten(Eingabe)'!$B$3</f>
        <v>0.009872685185185137</v>
      </c>
      <c r="F16" s="29">
        <f t="shared" si="1"/>
        <v>17</v>
      </c>
      <c r="G16" s="30">
        <f>'Durchgangszeiten(Eingabe)'!H21-'Durchgangszeiten(Eingabe)'!$B$3</f>
        <v>0.03587962962962965</v>
      </c>
      <c r="H16" s="29">
        <f t="shared" si="2"/>
        <v>8</v>
      </c>
      <c r="I16" s="30">
        <f>'Durchgangszeiten(Eingabe)'!J21-'Durchgangszeiten(Eingabe)'!$B$3</f>
        <v>0.03620370370370363</v>
      </c>
      <c r="J16" s="29">
        <f t="shared" si="3"/>
        <v>7</v>
      </c>
      <c r="K16" s="30">
        <f>'Durchgangszeiten(Eingabe)'!N21</f>
        <v>0.05502314814814813</v>
      </c>
      <c r="L16" s="27">
        <f t="shared" si="4"/>
        <v>12</v>
      </c>
      <c r="M16" s="31"/>
    </row>
    <row r="17" spans="1:13" s="33" customFormat="1" ht="15" customHeight="1">
      <c r="A17" s="26">
        <f>'Durchgangszeiten(Eingabe)'!A25</f>
        <v>0</v>
      </c>
      <c r="B17" s="27">
        <f>'Durchgangszeiten(Eingabe)'!B25</f>
        <v>22</v>
      </c>
      <c r="C17" s="28">
        <f>'Durchgangszeiten(Eingabe)'!C25-'Durchgangszeiten(Eingabe)'!$B$3</f>
        <v>0.009456018518518516</v>
      </c>
      <c r="D17" s="29">
        <f t="shared" si="0"/>
        <v>21</v>
      </c>
      <c r="E17" s="28">
        <f>'Durchgangszeiten(Eingabe)'!F25-'Durchgangszeiten(Eingabe)'!$B$3</f>
        <v>0.010462962962962896</v>
      </c>
      <c r="F17" s="29">
        <f t="shared" si="1"/>
        <v>20</v>
      </c>
      <c r="G17" s="30">
        <f>'Durchgangszeiten(Eingabe)'!H25-'Durchgangszeiten(Eingabe)'!$B$3</f>
        <v>0.03849537037037032</v>
      </c>
      <c r="H17" s="29">
        <f t="shared" si="2"/>
        <v>20</v>
      </c>
      <c r="I17" s="30">
        <f>'Durchgangszeiten(Eingabe)'!J25-'Durchgangszeiten(Eingabe)'!$B$3</f>
        <v>0.03921296296296295</v>
      </c>
      <c r="J17" s="29">
        <f t="shared" si="3"/>
        <v>21</v>
      </c>
      <c r="K17" s="30">
        <f>'Durchgangszeiten(Eingabe)'!N25</f>
        <v>0.05509259259259258</v>
      </c>
      <c r="L17" s="27">
        <f t="shared" si="4"/>
        <v>13</v>
      </c>
      <c r="M17" s="31"/>
    </row>
    <row r="18" spans="1:13" s="33" customFormat="1" ht="15" customHeight="1">
      <c r="A18" s="26">
        <f>'Durchgangszeiten(Eingabe)'!A23</f>
        <v>0</v>
      </c>
      <c r="B18" s="27">
        <f>'Durchgangszeiten(Eingabe)'!B23</f>
        <v>18</v>
      </c>
      <c r="C18" s="28">
        <f>'Durchgangszeiten(Eingabe)'!C23-'Durchgangszeiten(Eingabe)'!$B$3</f>
        <v>0.009143518518518468</v>
      </c>
      <c r="D18" s="29">
        <f t="shared" si="0"/>
        <v>19</v>
      </c>
      <c r="E18" s="28">
        <f>'Durchgangszeiten(Eingabe)'!F23-'Durchgangszeiten(Eingabe)'!$B$3</f>
        <v>0.01041666666666663</v>
      </c>
      <c r="F18" s="29">
        <f t="shared" si="1"/>
        <v>19</v>
      </c>
      <c r="G18" s="30">
        <f>'Durchgangszeiten(Eingabe)'!H23-'Durchgangszeiten(Eingabe)'!$B$3</f>
        <v>0.03684027777777776</v>
      </c>
      <c r="H18" s="29">
        <f t="shared" si="2"/>
        <v>13</v>
      </c>
      <c r="I18" s="30">
        <f>'Durchgangszeiten(Eingabe)'!J23-'Durchgangszeiten(Eingabe)'!$B$3</f>
        <v>0.037824074074074066</v>
      </c>
      <c r="J18" s="29">
        <f t="shared" si="3"/>
        <v>16</v>
      </c>
      <c r="K18" s="30">
        <f>'Durchgangszeiten(Eingabe)'!N23</f>
        <v>0.055196759259259265</v>
      </c>
      <c r="L18" s="27">
        <f t="shared" si="4"/>
        <v>14</v>
      </c>
      <c r="M18" s="31"/>
    </row>
    <row r="19" spans="1:13" s="33" customFormat="1" ht="15" customHeight="1">
      <c r="A19" s="26">
        <f>'Durchgangszeiten(Eingabe)'!A14</f>
        <v>0</v>
      </c>
      <c r="B19" s="27">
        <f>'Durchgangszeiten(Eingabe)'!B14</f>
        <v>1</v>
      </c>
      <c r="C19" s="28">
        <f>'Durchgangszeiten(Eingabe)'!C14-'Durchgangszeiten(Eingabe)'!$B$3</f>
        <v>0.008333333333333304</v>
      </c>
      <c r="D19" s="29">
        <f t="shared" si="0"/>
        <v>10</v>
      </c>
      <c r="E19" s="28">
        <f>'Durchgangszeiten(Eingabe)'!F14-'Durchgangszeiten(Eingabe)'!$B$3</f>
        <v>0.009722222222222188</v>
      </c>
      <c r="F19" s="29">
        <f t="shared" si="1"/>
        <v>13</v>
      </c>
      <c r="G19" s="30">
        <f>'Durchgangszeiten(Eingabe)'!H14-'Durchgangszeiten(Eingabe)'!$B$3</f>
        <v>0.03930555555555548</v>
      </c>
      <c r="H19" s="29">
        <f t="shared" si="2"/>
        <v>22</v>
      </c>
      <c r="I19" s="30">
        <f>'Durchgangszeiten(Eingabe)'!J14-'Durchgangszeiten(Eingabe)'!$B$3</f>
        <v>0.03981481481481475</v>
      </c>
      <c r="J19" s="29">
        <f t="shared" si="3"/>
        <v>22</v>
      </c>
      <c r="K19" s="30">
        <f>'Durchgangszeiten(Eingabe)'!N14</f>
        <v>0.0556712962962963</v>
      </c>
      <c r="L19" s="27">
        <f t="shared" si="4"/>
        <v>15</v>
      </c>
      <c r="M19" s="31"/>
    </row>
    <row r="20" spans="1:13" s="33" customFormat="1" ht="15" customHeight="1">
      <c r="A20" s="26">
        <f>'Durchgangszeiten(Eingabe)'!A22</f>
        <v>0</v>
      </c>
      <c r="B20" s="27">
        <f>'Durchgangszeiten(Eingabe)'!B22</f>
        <v>23</v>
      </c>
      <c r="C20" s="28">
        <f>'Durchgangszeiten(Eingabe)'!C22-'Durchgangszeiten(Eingabe)'!$B$3</f>
        <v>0.009062499999999973</v>
      </c>
      <c r="D20" s="29">
        <f t="shared" si="0"/>
        <v>18</v>
      </c>
      <c r="E20" s="28">
        <f>'Durchgangszeiten(Eingabe)'!F22-'Durchgangszeiten(Eingabe)'!$B$3</f>
        <v>0.01069444444444445</v>
      </c>
      <c r="F20" s="29">
        <f t="shared" si="1"/>
        <v>22</v>
      </c>
      <c r="G20" s="30">
        <f>'Durchgangszeiten(Eingabe)'!H22-'Durchgangszeiten(Eingabe)'!$B$3</f>
        <v>0.03778935185185184</v>
      </c>
      <c r="H20" s="29">
        <f t="shared" si="2"/>
        <v>19</v>
      </c>
      <c r="I20" s="30">
        <f>'Durchgangszeiten(Eingabe)'!J22-'Durchgangszeiten(Eingabe)'!$B$3</f>
        <v>0.03844907407407405</v>
      </c>
      <c r="J20" s="29">
        <f t="shared" si="3"/>
        <v>19</v>
      </c>
      <c r="K20" s="30">
        <f>'Durchgangszeiten(Eingabe)'!N22</f>
        <v>0.056574074074074</v>
      </c>
      <c r="L20" s="27">
        <f t="shared" si="4"/>
        <v>16</v>
      </c>
      <c r="M20" s="31"/>
    </row>
    <row r="21" spans="1:13" s="33" customFormat="1" ht="15" customHeight="1">
      <c r="A21" s="26">
        <f>'Durchgangszeiten(Eingabe)'!A26</f>
        <v>0</v>
      </c>
      <c r="B21" s="27">
        <f>'Durchgangszeiten(Eingabe)'!B26</f>
        <v>25</v>
      </c>
      <c r="C21" s="28">
        <f>'Durchgangszeiten(Eingabe)'!C26-'Durchgangszeiten(Eingabe)'!$B$3</f>
        <v>0.009652777777777732</v>
      </c>
      <c r="D21" s="29">
        <f t="shared" si="0"/>
        <v>22</v>
      </c>
      <c r="E21" s="28">
        <f>'Durchgangszeiten(Eingabe)'!F26-'Durchgangszeiten(Eingabe)'!$B$3</f>
        <v>0.010185185185185186</v>
      </c>
      <c r="F21" s="29">
        <f t="shared" si="1"/>
        <v>18</v>
      </c>
      <c r="G21" s="30">
        <f>'Durchgangszeiten(Eingabe)'!H26-'Durchgangszeiten(Eingabe)'!$B$3</f>
        <v>0.03703703703703698</v>
      </c>
      <c r="H21" s="29">
        <f t="shared" si="2"/>
        <v>16</v>
      </c>
      <c r="I21" s="30">
        <f>'Durchgangszeiten(Eingabe)'!J26-'Durchgangszeiten(Eingabe)'!$B$3</f>
        <v>0.037233796296296306</v>
      </c>
      <c r="J21" s="29">
        <f t="shared" si="3"/>
        <v>12</v>
      </c>
      <c r="K21" s="30">
        <f>'Durchgangszeiten(Eingabe)'!N26</f>
        <v>0.056643518518518454</v>
      </c>
      <c r="L21" s="27">
        <f t="shared" si="4"/>
        <v>17</v>
      </c>
      <c r="M21" s="31"/>
    </row>
    <row r="22" spans="1:13" s="33" customFormat="1" ht="15" customHeight="1">
      <c r="A22" s="26">
        <f>'Durchgangszeiten(Eingabe)'!A10</f>
        <v>0</v>
      </c>
      <c r="B22" s="27">
        <f>'Durchgangszeiten(Eingabe)'!B10</f>
        <v>2</v>
      </c>
      <c r="C22" s="28">
        <f>'Durchgangszeiten(Eingabe)'!C10-'Durchgangszeiten(Eingabe)'!$B$3</f>
        <v>0.00796296296296295</v>
      </c>
      <c r="D22" s="29">
        <f t="shared" si="0"/>
        <v>6</v>
      </c>
      <c r="E22" s="28">
        <f>'Durchgangszeiten(Eingabe)'!F10-'Durchgangszeiten(Eingabe)'!$B$3</f>
        <v>0.009074074074074012</v>
      </c>
      <c r="F22" s="29">
        <f t="shared" si="1"/>
        <v>10</v>
      </c>
      <c r="G22" s="30">
        <f>'Durchgangszeiten(Eingabe)'!H10-'Durchgangszeiten(Eingabe)'!$B$3</f>
        <v>0.03660879629629632</v>
      </c>
      <c r="H22" s="29">
        <f t="shared" si="2"/>
        <v>10</v>
      </c>
      <c r="I22" s="30">
        <f>'Durchgangszeiten(Eingabe)'!J10-'Durchgangszeiten(Eingabe)'!$B$3</f>
        <v>0.03736111111111107</v>
      </c>
      <c r="J22" s="29">
        <f t="shared" si="3"/>
        <v>14</v>
      </c>
      <c r="K22" s="30">
        <f>'Durchgangszeiten(Eingabe)'!N10</f>
        <v>0.05696759259259254</v>
      </c>
      <c r="L22" s="27">
        <f t="shared" si="4"/>
        <v>18</v>
      </c>
      <c r="M22" s="31"/>
    </row>
    <row r="23" spans="1:13" s="33" customFormat="1" ht="15" customHeight="1">
      <c r="A23" s="26">
        <f>'Durchgangszeiten(Eingabe)'!A9</f>
        <v>0</v>
      </c>
      <c r="B23" s="27">
        <f>'Durchgangszeiten(Eingabe)'!B9</f>
        <v>24</v>
      </c>
      <c r="C23" s="28">
        <f>'Durchgangszeiten(Eingabe)'!C9-'Durchgangszeiten(Eingabe)'!$B$3</f>
        <v>0.007905092592592533</v>
      </c>
      <c r="D23" s="29">
        <f t="shared" si="0"/>
        <v>5</v>
      </c>
      <c r="E23" s="28">
        <f>'Durchgangszeiten(Eingabe)'!F9-'Durchgangszeiten(Eingabe)'!$B$3</f>
        <v>0.008414351851851798</v>
      </c>
      <c r="F23" s="29">
        <f t="shared" si="1"/>
        <v>2</v>
      </c>
      <c r="G23" s="30">
        <f>'Durchgangszeiten(Eingabe)'!H9-'Durchgangszeiten(Eingabe)'!$B$3</f>
        <v>0.038530092592592546</v>
      </c>
      <c r="H23" s="29">
        <f t="shared" si="2"/>
        <v>21</v>
      </c>
      <c r="I23" s="30">
        <f>'Durchgangszeiten(Eingabe)'!J9-'Durchgangszeiten(Eingabe)'!$B$3</f>
        <v>0.038703703703703685</v>
      </c>
      <c r="J23" s="29">
        <f t="shared" si="3"/>
        <v>20</v>
      </c>
      <c r="K23" s="30">
        <f>'Durchgangszeiten(Eingabe)'!N9</f>
        <v>0.05790509259259258</v>
      </c>
      <c r="L23" s="27">
        <f t="shared" si="4"/>
        <v>19</v>
      </c>
      <c r="M23" s="31"/>
    </row>
    <row r="24" spans="1:13" s="33" customFormat="1" ht="15" customHeight="1">
      <c r="A24" s="26">
        <f>'Durchgangszeiten(Eingabe)'!A5</f>
        <v>0</v>
      </c>
      <c r="B24" s="27">
        <f>'Durchgangszeiten(Eingabe)'!B5</f>
        <v>21</v>
      </c>
      <c r="C24" s="28">
        <f>'Durchgangszeiten(Eingabe)'!C5-'Durchgangszeiten(Eingabe)'!$B$3</f>
        <v>0.007222222222222241</v>
      </c>
      <c r="D24" s="29">
        <f t="shared" si="0"/>
        <v>1</v>
      </c>
      <c r="E24" s="28">
        <f>'Durchgangszeiten(Eingabe)'!F5-'Durchgangszeiten(Eingabe)'!$B$3</f>
        <v>0.008078703703703671</v>
      </c>
      <c r="F24" s="29">
        <f t="shared" si="1"/>
        <v>1</v>
      </c>
      <c r="G24" s="30">
        <f>'Durchgangszeiten(Eingabe)'!H5-'Durchgangszeiten(Eingabe)'!$B$3</f>
        <v>0.036655092592592586</v>
      </c>
      <c r="H24" s="29">
        <f t="shared" si="2"/>
        <v>11</v>
      </c>
      <c r="I24" s="30">
        <f>'Durchgangszeiten(Eingabe)'!J5-'Durchgangszeiten(Eingabe)'!$B$3</f>
        <v>0.03728009259259257</v>
      </c>
      <c r="J24" s="29">
        <f t="shared" si="3"/>
        <v>13</v>
      </c>
      <c r="K24" s="30">
        <f>'Durchgangszeiten(Eingabe)'!N5</f>
        <v>0.05825231481481474</v>
      </c>
      <c r="L24" s="27">
        <f t="shared" si="4"/>
        <v>20</v>
      </c>
      <c r="M24" s="31"/>
    </row>
    <row r="25" spans="1:13" s="33" customFormat="1" ht="15" customHeight="1">
      <c r="A25" s="26">
        <f>'Durchgangszeiten(Eingabe)'!A6</f>
        <v>0</v>
      </c>
      <c r="B25" s="27">
        <f>'Durchgangszeiten(Eingabe)'!B6</f>
        <v>4</v>
      </c>
      <c r="C25" s="28">
        <f>'Durchgangszeiten(Eingabe)'!C6-'Durchgangszeiten(Eingabe)'!$B$3</f>
        <v>0.007615740740740673</v>
      </c>
      <c r="D25" s="29">
        <f t="shared" si="0"/>
        <v>2</v>
      </c>
      <c r="E25" s="28">
        <f>'Durchgangszeiten(Eingabe)'!F6-'Durchgangszeiten(Eingabe)'!$B$3</f>
        <v>0.008935185185185213</v>
      </c>
      <c r="F25" s="29">
        <f t="shared" si="1"/>
        <v>6</v>
      </c>
      <c r="G25" s="30">
        <f>'Durchgangszeiten(Eingabe)'!H6-'Durchgangszeiten(Eingabe)'!$B$3</f>
        <v>0.036956018518518485</v>
      </c>
      <c r="H25" s="29">
        <f t="shared" si="2"/>
        <v>14</v>
      </c>
      <c r="I25" s="30">
        <f>'Durchgangszeiten(Eingabe)'!J6-'Durchgangszeiten(Eingabe)'!$B$3</f>
        <v>0.03773148148148142</v>
      </c>
      <c r="J25" s="29">
        <f t="shared" si="3"/>
        <v>15</v>
      </c>
      <c r="K25" s="30">
        <f>'Durchgangszeiten(Eingabe)'!N6</f>
        <v>0.05979166666666669</v>
      </c>
      <c r="L25" s="27">
        <f t="shared" si="4"/>
        <v>21</v>
      </c>
      <c r="M25" s="31"/>
    </row>
    <row r="26" spans="1:13" s="33" customFormat="1" ht="15" customHeight="1">
      <c r="A26" s="26">
        <f>'Durchgangszeiten(Eingabe)'!A16</f>
        <v>0</v>
      </c>
      <c r="B26" s="27">
        <f>'Durchgangszeiten(Eingabe)'!B16</f>
        <v>20</v>
      </c>
      <c r="C26" s="28">
        <f>'Durchgangszeiten(Eingabe)'!C16-'Durchgangszeiten(Eingabe)'!$B$3</f>
        <v>0.00839120370370372</v>
      </c>
      <c r="D26" s="29">
        <f t="shared" si="0"/>
        <v>12</v>
      </c>
      <c r="E26" s="28">
        <f>'Durchgangszeiten(Eingabe)'!F16-'Durchgangszeiten(Eingabe)'!$B$3</f>
        <v>0.009722222222222188</v>
      </c>
      <c r="F26" s="29">
        <f t="shared" si="1"/>
        <v>13</v>
      </c>
      <c r="G26" s="30">
        <f>'Durchgangszeiten(Eingabe)'!H16-'Durchgangszeiten(Eingabe)'!$B$3</f>
        <v>0.0400462962962963</v>
      </c>
      <c r="H26" s="29">
        <f t="shared" si="2"/>
        <v>23</v>
      </c>
      <c r="I26" s="30">
        <f>'Durchgangszeiten(Eingabe)'!J16-'Durchgangszeiten(Eingabe)'!$B$3</f>
        <v>0.041030092592592604</v>
      </c>
      <c r="J26" s="29">
        <f t="shared" si="3"/>
        <v>23</v>
      </c>
      <c r="K26" s="30">
        <f>'Durchgangszeiten(Eingabe)'!N16</f>
        <v>0.061099537037036966</v>
      </c>
      <c r="L26" s="27">
        <f t="shared" si="4"/>
        <v>22</v>
      </c>
      <c r="M26" s="31"/>
    </row>
    <row r="27" spans="1:13" s="33" customFormat="1" ht="15" customHeight="1">
      <c r="A27" s="34">
        <f>'Durchgangszeiten(Eingabe)'!A18</f>
        <v>0</v>
      </c>
      <c r="B27" s="35">
        <f>'Durchgangszeiten(Eingabe)'!B18</f>
        <v>26</v>
      </c>
      <c r="C27" s="36">
        <f>'Durchgangszeiten(Eingabe)'!C18-'Durchgangszeiten(Eingabe)'!$B$3</f>
        <v>0.008564814814814747</v>
      </c>
      <c r="D27" s="37">
        <f t="shared" si="0"/>
        <v>14</v>
      </c>
      <c r="E27" s="36">
        <f>'Durchgangszeiten(Eingabe)'!F18-'Durchgangszeiten(Eingabe)'!$B$3</f>
        <v>0.009016203703703707</v>
      </c>
      <c r="F27" s="37">
        <f t="shared" si="1"/>
        <v>8</v>
      </c>
      <c r="G27" s="38">
        <f>'Durchgangszeiten(Eingabe)'!H18-'Durchgangszeiten(Eingabe)'!$B$3</f>
        <v>0.036967592592592524</v>
      </c>
      <c r="H27" s="37">
        <f t="shared" si="2"/>
        <v>15</v>
      </c>
      <c r="I27" s="38">
        <f>'Durchgangszeiten(Eingabe)'!J18-'Durchgangszeiten(Eingabe)'!$B$3</f>
        <v>0.03714120370370366</v>
      </c>
      <c r="J27" s="37">
        <f t="shared" si="3"/>
        <v>11</v>
      </c>
      <c r="K27" s="38">
        <f>'Durchgangszeiten(Eingabe)'!N18</f>
        <v>0.061689814814814836</v>
      </c>
      <c r="L27" s="35">
        <f t="shared" si="4"/>
        <v>23</v>
      </c>
      <c r="M27" s="31"/>
    </row>
  </sheetData>
  <sheetProtection selectLockedCells="1" selectUnlockedCells="1"/>
  <mergeCells count="6">
    <mergeCell ref="A1:L1"/>
    <mergeCell ref="C4:D4"/>
    <mergeCell ref="E4:F4"/>
    <mergeCell ref="G4:H4"/>
    <mergeCell ref="I4:J4"/>
    <mergeCell ref="K4:L4"/>
  </mergeCells>
  <printOptions horizontalCentered="1"/>
  <pageMargins left="0.39375" right="0.39375" top="0.6201388888888889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6"/>
  <sheetViews>
    <sheetView workbookViewId="0" topLeftCell="A1">
      <selection activeCell="A1" sqref="A1"/>
    </sheetView>
  </sheetViews>
  <sheetFormatPr defaultColWidth="10.28125" defaultRowHeight="12.75" customHeight="1"/>
  <cols>
    <col min="1" max="1" width="6.57421875" style="21" customWidth="1"/>
    <col min="2" max="2" width="45.140625" style="21" customWidth="1"/>
    <col min="3" max="3" width="11.57421875" style="21" customWidth="1"/>
    <col min="4" max="4" width="6.57421875" style="21" customWidth="1"/>
    <col min="5" max="5" width="4.7109375" style="21" customWidth="1"/>
    <col min="6" max="6" width="8.28125" style="21" customWidth="1"/>
    <col min="7" max="7" width="4.57421875" style="21" customWidth="1"/>
    <col min="8" max="16384" width="11.28125" style="21" customWidth="1"/>
  </cols>
  <sheetData>
    <row r="1" spans="1:21" ht="15" customHeight="1">
      <c r="A1" s="39" t="s">
        <v>22</v>
      </c>
      <c r="B1" s="39"/>
      <c r="C1" s="39"/>
      <c r="D1" s="39"/>
      <c r="E1" s="39"/>
      <c r="F1" s="39"/>
      <c r="G1" s="39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</row>
    <row r="2" spans="1:21" ht="15" customHeight="1">
      <c r="A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</row>
    <row r="3" spans="1:21" ht="15" customHeight="1">
      <c r="A3" s="22" t="s">
        <v>23</v>
      </c>
      <c r="B3" s="21" t="s">
        <v>4</v>
      </c>
      <c r="C3" s="22" t="s">
        <v>5</v>
      </c>
      <c r="D3" s="39" t="s">
        <v>19</v>
      </c>
      <c r="E3" s="39"/>
      <c r="F3" s="39" t="s">
        <v>20</v>
      </c>
      <c r="G3" s="39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</row>
    <row r="4" spans="1:21" ht="15" customHeight="1">
      <c r="A4" s="22">
        <f aca="true" t="shared" si="0" ref="A4:A26">RANK(C4,C$4:C$59,1)</f>
        <v>1</v>
      </c>
      <c r="B4" s="21">
        <f>'Durchgangszeiten(Eingabe)'!A18</f>
        <v>0</v>
      </c>
      <c r="C4" s="40">
        <f aca="true" t="shared" si="1" ref="C4:C26">D4+F4</f>
        <v>0.0006250000000000977</v>
      </c>
      <c r="D4" s="40">
        <f>'Durchgangszeiten(Eingabe)'!F18-'Durchgangszeiten(Eingabe)'!$B$3-'Durchgangszeiten(Eingabe)'!D18</f>
        <v>0.00045138888888895945</v>
      </c>
      <c r="E4" s="22">
        <f aca="true" t="shared" si="2" ref="E4:E26">RANK(D4,D$4:D$59,1)</f>
        <v>1</v>
      </c>
      <c r="F4" s="40">
        <f>'Durchgangszeiten(Eingabe)'!J18-'Durchgangszeiten(Eingabe)'!H18</f>
        <v>0.00017361111111113825</v>
      </c>
      <c r="G4" s="22">
        <f aca="true" t="shared" si="3" ref="G4:G26">RANK(F4,F$4:F$59,1)</f>
        <v>1</v>
      </c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</row>
    <row r="5" spans="1:21" ht="15" customHeight="1">
      <c r="A5" s="22">
        <f t="shared" si="0"/>
        <v>2</v>
      </c>
      <c r="B5" s="21">
        <f>'Durchgangszeiten(Eingabe)'!A9</f>
        <v>0</v>
      </c>
      <c r="C5" s="40">
        <f t="shared" si="1"/>
        <v>0.0006828703703704031</v>
      </c>
      <c r="D5" s="40">
        <f>'Durchgangszeiten(Eingabe)'!F9-'Durchgangszeiten(Eingabe)'!$B$3-'Durchgangszeiten(Eingabe)'!D9</f>
        <v>0.0005092592592592649</v>
      </c>
      <c r="E5" s="22">
        <f t="shared" si="2"/>
        <v>2</v>
      </c>
      <c r="F5" s="40">
        <f>'Durchgangszeiten(Eingabe)'!J9-'Durchgangszeiten(Eingabe)'!H9</f>
        <v>0.00017361111111113825</v>
      </c>
      <c r="G5" s="22">
        <f t="shared" si="3"/>
        <v>1</v>
      </c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</row>
    <row r="6" spans="1:21" ht="15" customHeight="1">
      <c r="A6" s="22">
        <f t="shared" si="0"/>
        <v>3</v>
      </c>
      <c r="B6" s="21">
        <f>'Durchgangszeiten(Eingabe)'!A26</f>
        <v>0</v>
      </c>
      <c r="C6" s="40">
        <f t="shared" si="1"/>
        <v>0.0007291666666667806</v>
      </c>
      <c r="D6" s="40">
        <f>'Durchgangszeiten(Eingabe)'!F26-'Durchgangszeiten(Eingabe)'!$B$3-'Durchgangszeiten(Eingabe)'!D26</f>
        <v>0.0005324074074074536</v>
      </c>
      <c r="E6" s="22">
        <f t="shared" si="2"/>
        <v>3</v>
      </c>
      <c r="F6" s="40">
        <f>'Durchgangszeiten(Eingabe)'!J26-'Durchgangszeiten(Eingabe)'!H26</f>
        <v>0.00019675925925932702</v>
      </c>
      <c r="G6" s="22">
        <f t="shared" si="3"/>
        <v>3</v>
      </c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</row>
    <row r="7" spans="1:21" ht="15" customHeight="1">
      <c r="A7" s="22">
        <f t="shared" si="0"/>
        <v>4</v>
      </c>
      <c r="B7" s="21">
        <f>'Durchgangszeiten(Eingabe)'!A27</f>
        <v>0</v>
      </c>
      <c r="C7" s="40">
        <f t="shared" si="1"/>
        <v>0.0011574074074075513</v>
      </c>
      <c r="D7" s="40">
        <f>'Durchgangszeiten(Eingabe)'!F27-'Durchgangszeiten(Eingabe)'!$B$3-'Durchgangszeiten(Eingabe)'!D27</f>
        <v>0.0007754629629630472</v>
      </c>
      <c r="E7" s="22">
        <f t="shared" si="2"/>
        <v>6</v>
      </c>
      <c r="F7" s="40">
        <f>'Durchgangszeiten(Eingabe)'!J27-'Durchgangszeiten(Eingabe)'!H27</f>
        <v>0.00038194444444450415</v>
      </c>
      <c r="G7" s="22">
        <f t="shared" si="3"/>
        <v>5</v>
      </c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</row>
    <row r="8" spans="1:21" ht="15" customHeight="1">
      <c r="A8" s="22">
        <f t="shared" si="0"/>
        <v>5</v>
      </c>
      <c r="B8" s="21">
        <f>'Durchgangszeiten(Eingabe)'!A7</f>
        <v>0</v>
      </c>
      <c r="C8" s="40">
        <f t="shared" si="1"/>
        <v>0.001180555555555629</v>
      </c>
      <c r="D8" s="40">
        <f>'Durchgangszeiten(Eingabe)'!F7-'Durchgangszeiten(Eingabe)'!$B$3-'Durchgangszeiten(Eingabe)'!D7</f>
        <v>0.0007754629629630472</v>
      </c>
      <c r="E8" s="22">
        <f t="shared" si="2"/>
        <v>6</v>
      </c>
      <c r="F8" s="40">
        <f>'Durchgangszeiten(Eingabe)'!J7-'Durchgangszeiten(Eingabe)'!H7</f>
        <v>0.0004050925925925819</v>
      </c>
      <c r="G8" s="22">
        <f t="shared" si="3"/>
        <v>6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</row>
    <row r="9" spans="1:21" ht="15" customHeight="1">
      <c r="A9" s="22">
        <f t="shared" si="0"/>
        <v>6</v>
      </c>
      <c r="B9" s="21">
        <f>'Durchgangszeiten(Eingabe)'!A17</f>
        <v>0</v>
      </c>
      <c r="C9" s="40">
        <f t="shared" si="1"/>
        <v>0.0012037037037037068</v>
      </c>
      <c r="D9" s="40">
        <f>'Durchgangszeiten(Eingabe)'!F17-'Durchgangszeiten(Eingabe)'!$B$3-'Durchgangszeiten(Eingabe)'!D17</f>
        <v>0.0007638888888888973</v>
      </c>
      <c r="E9" s="22">
        <f t="shared" si="2"/>
        <v>5</v>
      </c>
      <c r="F9" s="40">
        <f>'Durchgangszeiten(Eingabe)'!J17-'Durchgangszeiten(Eingabe)'!H17</f>
        <v>0.00043981481481480955</v>
      </c>
      <c r="G9" s="22">
        <f t="shared" si="3"/>
        <v>10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</row>
    <row r="10" spans="1:7" ht="15" customHeight="1">
      <c r="A10" s="22">
        <f t="shared" si="0"/>
        <v>7</v>
      </c>
      <c r="B10" s="21">
        <f>'Durchgangszeiten(Eingabe)'!A11</f>
        <v>0</v>
      </c>
      <c r="C10" s="40">
        <f t="shared" si="1"/>
        <v>0.0012152777777777457</v>
      </c>
      <c r="D10" s="40">
        <f>'Durchgangszeiten(Eingabe)'!F11-'Durchgangszeiten(Eingabe)'!$B$3-'Durchgangszeiten(Eingabe)'!D11</f>
        <v>0.0007291666666666696</v>
      </c>
      <c r="E10" s="22">
        <f t="shared" si="2"/>
        <v>4</v>
      </c>
      <c r="F10" s="40">
        <f>'Durchgangszeiten(Eingabe)'!J11-'Durchgangszeiten(Eingabe)'!H11</f>
        <v>0.0004861111111110761</v>
      </c>
      <c r="G10" s="22">
        <f t="shared" si="3"/>
        <v>12</v>
      </c>
    </row>
    <row r="11" spans="1:7" ht="15" customHeight="1">
      <c r="A11" s="22">
        <f t="shared" si="0"/>
        <v>8</v>
      </c>
      <c r="B11" s="21">
        <f>'Durchgangszeiten(Eingabe)'!A8</f>
        <v>0</v>
      </c>
      <c r="C11" s="40">
        <f t="shared" si="1"/>
        <v>0.0012962962962962399</v>
      </c>
      <c r="D11" s="40">
        <f>'Durchgangszeiten(Eingabe)'!F8-'Durchgangszeiten(Eingabe)'!$B$3-'Durchgangszeiten(Eingabe)'!D8</f>
        <v>0.000891203703703658</v>
      </c>
      <c r="E11" s="22">
        <f t="shared" si="2"/>
        <v>9</v>
      </c>
      <c r="F11" s="40">
        <f>'Durchgangszeiten(Eingabe)'!J8-'Durchgangszeiten(Eingabe)'!H8</f>
        <v>0.0004050925925925819</v>
      </c>
      <c r="G11" s="22">
        <f t="shared" si="3"/>
        <v>6</v>
      </c>
    </row>
    <row r="12" spans="1:21" ht="15" customHeight="1">
      <c r="A12" s="22">
        <f t="shared" si="0"/>
        <v>9</v>
      </c>
      <c r="B12" s="21">
        <f>'Durchgangszeiten(Eingabe)'!A21</f>
        <v>0</v>
      </c>
      <c r="C12" s="40">
        <f t="shared" si="1"/>
        <v>0.0013194444444443176</v>
      </c>
      <c r="D12" s="40">
        <f>'Durchgangszeiten(Eingabe)'!F21-'Durchgangszeiten(Eingabe)'!$B$3-'Durchgangszeiten(Eingabe)'!D21</f>
        <v>0.000995370370370341</v>
      </c>
      <c r="E12" s="22">
        <f t="shared" si="2"/>
        <v>12</v>
      </c>
      <c r="F12" s="40">
        <f>'Durchgangszeiten(Eingabe)'!J21-'Durchgangszeiten(Eingabe)'!H21</f>
        <v>0.0003240740740739767</v>
      </c>
      <c r="G12" s="22">
        <f t="shared" si="3"/>
        <v>4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</row>
    <row r="13" spans="1:21" ht="15" customHeight="1">
      <c r="A13" s="22">
        <f t="shared" si="0"/>
        <v>10</v>
      </c>
      <c r="B13" s="21">
        <f>'Durchgangszeiten(Eingabe)'!A13</f>
        <v>0</v>
      </c>
      <c r="C13" s="40">
        <f t="shared" si="1"/>
        <v>0.0013657407407408062</v>
      </c>
      <c r="D13" s="40">
        <f>'Durchgangszeiten(Eingabe)'!F13-'Durchgangszeiten(Eingabe)'!$B$3-'Durchgangszeiten(Eingabe)'!D13</f>
        <v>0.0009490740740740744</v>
      </c>
      <c r="E13" s="22">
        <f t="shared" si="2"/>
        <v>11</v>
      </c>
      <c r="F13" s="40">
        <f>'Durchgangszeiten(Eingabe)'!J13-'Durchgangszeiten(Eingabe)'!H13</f>
        <v>0.0004166666666667318</v>
      </c>
      <c r="G13" s="22">
        <f t="shared" si="3"/>
        <v>9</v>
      </c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</row>
    <row r="14" spans="1:21" ht="15" customHeight="1">
      <c r="A14" s="22">
        <f t="shared" si="0"/>
        <v>11</v>
      </c>
      <c r="B14" s="21">
        <f>'Durchgangszeiten(Eingabe)'!A12</f>
        <v>0</v>
      </c>
      <c r="C14" s="40">
        <f t="shared" si="1"/>
        <v>0.001377314814814845</v>
      </c>
      <c r="D14" s="40">
        <f>'Durchgangszeiten(Eingabe)'!F12-'Durchgangszeiten(Eingabe)'!$B$3-'Durchgangszeiten(Eingabe)'!D12</f>
        <v>0.0009143518518518468</v>
      </c>
      <c r="E14" s="22">
        <f t="shared" si="2"/>
        <v>10</v>
      </c>
      <c r="F14" s="40">
        <f>'Durchgangszeiten(Eingabe)'!J12-'Durchgangszeiten(Eingabe)'!H12</f>
        <v>0.0004629629629629983</v>
      </c>
      <c r="G14" s="22">
        <f t="shared" si="3"/>
        <v>11</v>
      </c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</row>
    <row r="15" spans="1:7" ht="15" customHeight="1">
      <c r="A15" s="22">
        <f t="shared" si="0"/>
        <v>12</v>
      </c>
      <c r="B15" s="21">
        <f>'Durchgangszeiten(Eingabe)'!A5</f>
        <v>0</v>
      </c>
      <c r="C15" s="40">
        <f t="shared" si="1"/>
        <v>0.001481481481481417</v>
      </c>
      <c r="D15" s="40">
        <f>'Durchgangszeiten(Eingabe)'!F5-'Durchgangszeiten(Eingabe)'!$B$3-'Durchgangszeiten(Eingabe)'!D5</f>
        <v>0.0008564814814814303</v>
      </c>
      <c r="E15" s="22">
        <f t="shared" si="2"/>
        <v>8</v>
      </c>
      <c r="F15" s="40">
        <f>'Durchgangszeiten(Eingabe)'!J5-'Durchgangszeiten(Eingabe)'!H5</f>
        <v>0.0006249999999999867</v>
      </c>
      <c r="G15" s="22">
        <f t="shared" si="3"/>
        <v>15</v>
      </c>
    </row>
    <row r="16" spans="1:7" ht="15" customHeight="1">
      <c r="A16" s="22">
        <f t="shared" si="0"/>
        <v>13</v>
      </c>
      <c r="B16" s="21">
        <f>'Durchgangszeiten(Eingabe)'!A20</f>
        <v>0</v>
      </c>
      <c r="C16" s="40">
        <f t="shared" si="1"/>
        <v>0.0014930555555554559</v>
      </c>
      <c r="D16" s="40">
        <f>'Durchgangszeiten(Eingabe)'!F20-'Durchgangszeiten(Eingabe)'!$B$3-'Durchgangszeiten(Eingabe)'!D20</f>
        <v>0.001087962962962874</v>
      </c>
      <c r="E16" s="22">
        <f t="shared" si="2"/>
        <v>14</v>
      </c>
      <c r="F16" s="40">
        <f>'Durchgangszeiten(Eingabe)'!J20-'Durchgangszeiten(Eingabe)'!H20</f>
        <v>0.0004050925925925819</v>
      </c>
      <c r="G16" s="22">
        <f t="shared" si="3"/>
        <v>6</v>
      </c>
    </row>
    <row r="17" spans="1:21" ht="15" customHeight="1">
      <c r="A17" s="22">
        <f t="shared" si="0"/>
        <v>14</v>
      </c>
      <c r="B17" s="21">
        <f>'Durchgangszeiten(Eingabe)'!A25</f>
        <v>0</v>
      </c>
      <c r="C17" s="40">
        <f t="shared" si="1"/>
        <v>0.0017245370370370106</v>
      </c>
      <c r="D17" s="40">
        <f>'Durchgangszeiten(Eingabe)'!F25-'Durchgangszeiten(Eingabe)'!$B$3-'Durchgangszeiten(Eingabe)'!D25</f>
        <v>0.0010069444444443798</v>
      </c>
      <c r="E17" s="22">
        <f t="shared" si="2"/>
        <v>13</v>
      </c>
      <c r="F17" s="40">
        <f>'Durchgangszeiten(Eingabe)'!J25-'Durchgangszeiten(Eingabe)'!H25</f>
        <v>0.0007175925925926308</v>
      </c>
      <c r="G17" s="22">
        <f t="shared" si="3"/>
        <v>17</v>
      </c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</row>
    <row r="18" spans="1:21" ht="15" customHeight="1">
      <c r="A18" s="22">
        <f t="shared" si="0"/>
        <v>15</v>
      </c>
      <c r="B18" s="21">
        <f>'Durchgangszeiten(Eingabe)'!A19</f>
        <v>0</v>
      </c>
      <c r="C18" s="40">
        <f t="shared" si="1"/>
        <v>0.0018171296296296546</v>
      </c>
      <c r="D18" s="40">
        <f>'Durchgangszeiten(Eingabe)'!F19-'Durchgangszeiten(Eingabe)'!$B$3-'Durchgangszeiten(Eingabe)'!D19</f>
        <v>0.0012731481481481621</v>
      </c>
      <c r="E18" s="22">
        <f t="shared" si="2"/>
        <v>18</v>
      </c>
      <c r="F18" s="40">
        <f>'Durchgangszeiten(Eingabe)'!J19-'Durchgangszeiten(Eingabe)'!H19</f>
        <v>0.0005439814814814925</v>
      </c>
      <c r="G18" s="22">
        <f t="shared" si="3"/>
        <v>14</v>
      </c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</row>
    <row r="19" spans="1:21" ht="15" customHeight="1">
      <c r="A19" s="22">
        <f t="shared" si="0"/>
        <v>16</v>
      </c>
      <c r="B19" s="21">
        <f>'Durchgangszeiten(Eingabe)'!A10</f>
        <v>0</v>
      </c>
      <c r="C19" s="40">
        <f t="shared" si="1"/>
        <v>0.0018634259259258101</v>
      </c>
      <c r="D19" s="40">
        <f>'Durchgangszeiten(Eingabe)'!F10-'Durchgangszeiten(Eingabe)'!$B$3-'Durchgangszeiten(Eingabe)'!D10</f>
        <v>0.0011111111111110628</v>
      </c>
      <c r="E19" s="22">
        <f t="shared" si="2"/>
        <v>15</v>
      </c>
      <c r="F19" s="40">
        <f>'Durchgangszeiten(Eingabe)'!J10-'Durchgangszeiten(Eingabe)'!H10</f>
        <v>0.0007523148148147474</v>
      </c>
      <c r="G19" s="22">
        <f t="shared" si="3"/>
        <v>18</v>
      </c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:21" ht="15" customHeight="1">
      <c r="A20" s="22">
        <f t="shared" si="0"/>
        <v>17</v>
      </c>
      <c r="B20" s="21">
        <f>'Durchgangszeiten(Eingabe)'!A14</f>
        <v>0</v>
      </c>
      <c r="C20" s="40">
        <f t="shared" si="1"/>
        <v>0.0018981481481481488</v>
      </c>
      <c r="D20" s="40">
        <f>'Durchgangszeiten(Eingabe)'!F14-'Durchgangszeiten(Eingabe)'!$B$3-'Durchgangszeiten(Eingabe)'!D14</f>
        <v>0.001388888888888884</v>
      </c>
      <c r="E20" s="22">
        <f t="shared" si="2"/>
        <v>22</v>
      </c>
      <c r="F20" s="40">
        <f>'Durchgangszeiten(Eingabe)'!J14-'Durchgangszeiten(Eingabe)'!H14</f>
        <v>0.0005092592592592649</v>
      </c>
      <c r="G20" s="22">
        <f t="shared" si="3"/>
        <v>13</v>
      </c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</row>
    <row r="21" spans="1:21" ht="15" customHeight="1">
      <c r="A21" s="22">
        <f t="shared" si="0"/>
        <v>18</v>
      </c>
      <c r="B21" s="21">
        <f>'Durchgangszeiten(Eingabe)'!A24</f>
        <v>0</v>
      </c>
      <c r="C21" s="40">
        <f t="shared" si="1"/>
        <v>0.002060185185185137</v>
      </c>
      <c r="D21" s="40">
        <f>'Durchgangszeiten(Eingabe)'!F24-'Durchgangszeiten(Eingabe)'!$B$3-'Durchgangszeiten(Eingabe)'!D24</f>
        <v>0.0012499999999999734</v>
      </c>
      <c r="E21" s="22">
        <f t="shared" si="2"/>
        <v>17</v>
      </c>
      <c r="F21" s="40">
        <f>'Durchgangszeiten(Eingabe)'!J24-'Durchgangszeiten(Eingabe)'!H24</f>
        <v>0.0008101851851851638</v>
      </c>
      <c r="G21" s="22">
        <f t="shared" si="3"/>
        <v>20</v>
      </c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</row>
    <row r="22" spans="1:7" ht="15" customHeight="1">
      <c r="A22" s="22">
        <f t="shared" si="0"/>
        <v>19</v>
      </c>
      <c r="B22" s="21">
        <f>'Durchgangszeiten(Eingabe)'!A6</f>
        <v>0</v>
      </c>
      <c r="C22" s="40">
        <f t="shared" si="1"/>
        <v>0.002094907407407476</v>
      </c>
      <c r="D22" s="40">
        <f>'Durchgangszeiten(Eingabe)'!F6-'Durchgangszeiten(Eingabe)'!$B$3-'Durchgangszeiten(Eingabe)'!D6</f>
        <v>0.0013194444444445397</v>
      </c>
      <c r="E22" s="22">
        <f t="shared" si="2"/>
        <v>20</v>
      </c>
      <c r="F22" s="40">
        <f>'Durchgangszeiten(Eingabe)'!J6-'Durchgangszeiten(Eingabe)'!H6</f>
        <v>0.0007754629629629362</v>
      </c>
      <c r="G22" s="22">
        <f t="shared" si="3"/>
        <v>19</v>
      </c>
    </row>
    <row r="23" spans="1:7" ht="15" customHeight="1">
      <c r="A23" s="22">
        <f t="shared" si="0"/>
        <v>20</v>
      </c>
      <c r="B23" s="21">
        <f>'Durchgangszeiten(Eingabe)'!A15</f>
        <v>0</v>
      </c>
      <c r="C23" s="40">
        <f t="shared" si="1"/>
        <v>0.0021296296296297035</v>
      </c>
      <c r="D23" s="40">
        <f>'Durchgangszeiten(Eingabe)'!F15-'Durchgangszeiten(Eingabe)'!$B$3-'Durchgangszeiten(Eingabe)'!D15</f>
        <v>0.0012037037037037068</v>
      </c>
      <c r="E23" s="22">
        <f t="shared" si="2"/>
        <v>16</v>
      </c>
      <c r="F23" s="40">
        <f>'Durchgangszeiten(Eingabe)'!J15-'Durchgangszeiten(Eingabe)'!H15</f>
        <v>0.0009259259259259967</v>
      </c>
      <c r="G23" s="22">
        <f t="shared" si="3"/>
        <v>21</v>
      </c>
    </row>
    <row r="24" spans="1:7" ht="15" customHeight="1">
      <c r="A24" s="22">
        <f t="shared" si="0"/>
        <v>21</v>
      </c>
      <c r="B24" s="21">
        <f>'Durchgangszeiten(Eingabe)'!A23</f>
        <v>0</v>
      </c>
      <c r="C24" s="40">
        <f t="shared" si="1"/>
        <v>0.002256944444444464</v>
      </c>
      <c r="D24" s="40">
        <f>'Durchgangszeiten(Eingabe)'!F23-'Durchgangszeiten(Eingabe)'!$B$3-'Durchgangszeiten(Eingabe)'!D23</f>
        <v>0.0012731481481481621</v>
      </c>
      <c r="E24" s="22">
        <f t="shared" si="2"/>
        <v>18</v>
      </c>
      <c r="F24" s="40">
        <f>'Durchgangszeiten(Eingabe)'!J23-'Durchgangszeiten(Eingabe)'!H23</f>
        <v>0.000983796296296302</v>
      </c>
      <c r="G24" s="22">
        <f t="shared" si="3"/>
        <v>22</v>
      </c>
    </row>
    <row r="25" spans="1:7" ht="15" customHeight="1">
      <c r="A25" s="22">
        <f t="shared" si="0"/>
        <v>22</v>
      </c>
      <c r="B25" s="21">
        <f>'Durchgangszeiten(Eingabe)'!A22</f>
        <v>0</v>
      </c>
      <c r="C25" s="40">
        <f t="shared" si="1"/>
        <v>0.002291666666666692</v>
      </c>
      <c r="D25" s="40">
        <f>'Durchgangszeiten(Eingabe)'!F22-'Durchgangszeiten(Eingabe)'!$B$3-'Durchgangszeiten(Eingabe)'!D22</f>
        <v>0.0016319444444444775</v>
      </c>
      <c r="E25" s="22">
        <f t="shared" si="2"/>
        <v>23</v>
      </c>
      <c r="F25" s="40">
        <f>'Durchgangszeiten(Eingabe)'!J22-'Durchgangszeiten(Eingabe)'!H22</f>
        <v>0.0006597222222222143</v>
      </c>
      <c r="G25" s="22">
        <f t="shared" si="3"/>
        <v>16</v>
      </c>
    </row>
    <row r="26" spans="1:7" ht="15" customHeight="1">
      <c r="A26" s="22">
        <f t="shared" si="0"/>
        <v>23</v>
      </c>
      <c r="B26" s="21">
        <f>'Durchgangszeiten(Eingabe)'!A16</f>
        <v>0</v>
      </c>
      <c r="C26" s="40">
        <f t="shared" si="1"/>
        <v>0.0023148148148147696</v>
      </c>
      <c r="D26" s="40">
        <f>'Durchgangszeiten(Eingabe)'!F16-'Durchgangszeiten(Eingabe)'!$B$3-'Durchgangszeiten(Eingabe)'!D16</f>
        <v>0.0013310185185184675</v>
      </c>
      <c r="E26" s="22">
        <f t="shared" si="2"/>
        <v>21</v>
      </c>
      <c r="F26" s="40">
        <f>'Durchgangszeiten(Eingabe)'!J16-'Durchgangszeiten(Eingabe)'!H16</f>
        <v>0.000983796296296302</v>
      </c>
      <c r="G26" s="22">
        <f t="shared" si="3"/>
        <v>22</v>
      </c>
    </row>
  </sheetData>
  <sheetProtection selectLockedCells="1" selectUnlockedCells="1"/>
  <mergeCells count="3">
    <mergeCell ref="A1:G1"/>
    <mergeCell ref="D3:E3"/>
    <mergeCell ref="F3:G3"/>
  </mergeCells>
  <printOptions horizontalCentered="1"/>
  <pageMargins left="0.39375" right="0.39375" top="0.39375" bottom="0.39375" header="0.5118055555555555" footer="0.5118055555555555"/>
  <pageSetup fitToHeight="1" fitToWidth="1"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workbookViewId="0" topLeftCell="A1">
      <selection activeCell="A30" sqref="A30"/>
    </sheetView>
  </sheetViews>
  <sheetFormatPr defaultColWidth="10.28125" defaultRowHeight="15" customHeight="1"/>
  <cols>
    <col min="1" max="1" width="24.421875" style="1" customWidth="1"/>
    <col min="2" max="2" width="8.00390625" style="16" customWidth="1"/>
    <col min="3" max="3" width="11.140625" style="1" customWidth="1"/>
    <col min="4" max="4" width="8.8515625" style="1" customWidth="1"/>
    <col min="5" max="5" width="5.00390625" style="1" customWidth="1"/>
    <col min="6" max="6" width="10.00390625" style="1" customWidth="1"/>
    <col min="7" max="7" width="4.421875" style="1" customWidth="1"/>
    <col min="8" max="8" width="10.00390625" style="1" customWidth="1"/>
    <col min="9" max="9" width="4.421875" style="1" customWidth="1"/>
    <col min="10" max="10" width="10.00390625" style="1" customWidth="1"/>
    <col min="11" max="11" width="4.421875" style="1" customWidth="1"/>
    <col min="12" max="12" width="10.00390625" style="1" customWidth="1"/>
    <col min="13" max="13" width="4.421875" style="1" customWidth="1"/>
    <col min="14" max="14" width="10.00390625" style="1" customWidth="1"/>
    <col min="15" max="15" width="11.28125" style="17" customWidth="1"/>
    <col min="16" max="16384" width="11.28125" style="1" customWidth="1"/>
  </cols>
  <sheetData>
    <row r="1" spans="1:23" ht="15" customHeight="1">
      <c r="A1" s="9" t="s">
        <v>24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2"/>
      <c r="O1" s="18"/>
      <c r="P1" s="2"/>
      <c r="Q1" s="2"/>
      <c r="R1" s="2"/>
      <c r="S1" s="2"/>
      <c r="T1" s="2"/>
      <c r="U1" s="2"/>
      <c r="V1" s="2"/>
      <c r="W1" s="2"/>
    </row>
    <row r="2" spans="1:23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18"/>
      <c r="P2" s="2"/>
      <c r="Q2" s="2"/>
      <c r="R2" s="2"/>
      <c r="S2" s="2"/>
      <c r="T2" s="2"/>
      <c r="U2" s="2"/>
      <c r="V2" s="2"/>
      <c r="W2" s="2"/>
    </row>
    <row r="3" spans="1:23" ht="15" customHeight="1">
      <c r="A3" s="41" t="s">
        <v>15</v>
      </c>
      <c r="B3" s="20">
        <v>0.5868055555555556</v>
      </c>
      <c r="C3" s="21"/>
      <c r="D3" s="21"/>
      <c r="E3" s="22"/>
      <c r="F3" s="22"/>
      <c r="G3" s="22"/>
      <c r="H3" s="22"/>
      <c r="I3" s="22"/>
      <c r="J3" s="22"/>
      <c r="K3" s="22"/>
      <c r="L3" s="22"/>
      <c r="M3" s="22"/>
      <c r="N3" s="22"/>
      <c r="O3" s="18"/>
      <c r="P3" s="2"/>
      <c r="Q3" s="2"/>
      <c r="R3" s="2"/>
      <c r="S3" s="2"/>
      <c r="T3" s="2"/>
      <c r="U3" s="2"/>
      <c r="V3" s="2"/>
      <c r="W3" s="2"/>
    </row>
    <row r="4" spans="1:17" ht="15" customHeight="1">
      <c r="A4" s="42" t="s">
        <v>16</v>
      </c>
      <c r="B4" s="43" t="s">
        <v>17</v>
      </c>
      <c r="C4" s="44" t="s">
        <v>25</v>
      </c>
      <c r="D4" s="24" t="s">
        <v>6</v>
      </c>
      <c r="E4" s="24"/>
      <c r="F4" s="45" t="s">
        <v>26</v>
      </c>
      <c r="G4" s="45"/>
      <c r="H4" s="45" t="s">
        <v>27</v>
      </c>
      <c r="I4" s="45"/>
      <c r="J4" s="45" t="s">
        <v>28</v>
      </c>
      <c r="K4" s="45"/>
      <c r="L4" s="45" t="s">
        <v>29</v>
      </c>
      <c r="M4" s="45"/>
      <c r="N4" s="25" t="s">
        <v>21</v>
      </c>
      <c r="O4" s="18"/>
      <c r="P4" s="2"/>
      <c r="Q4" s="2"/>
    </row>
    <row r="5" spans="1:17" s="33" customFormat="1" ht="15" customHeight="1">
      <c r="A5" s="46">
        <f>VLOOKUP(B5,Startnummernliste!A$4:B$61,2,0)</f>
        <v>0</v>
      </c>
      <c r="B5" s="39">
        <v>21</v>
      </c>
      <c r="C5" s="30">
        <v>0.5940277777777778</v>
      </c>
      <c r="D5" s="30">
        <f aca="true" t="shared" si="0" ref="D5:D27">C5-$B$3</f>
        <v>0.007222222222222241</v>
      </c>
      <c r="E5" s="29">
        <f aca="true" t="shared" si="1" ref="E5:E27">RANK(D5,D$5:D$44,1)</f>
        <v>1</v>
      </c>
      <c r="F5" s="30">
        <v>0.5948842592592593</v>
      </c>
      <c r="G5" s="29">
        <f aca="true" t="shared" si="2" ref="G5:G27">RANK(F5,F$5:F$44,1)</f>
        <v>1</v>
      </c>
      <c r="H5" s="30">
        <v>0.6234606481481482</v>
      </c>
      <c r="I5" s="29">
        <f aca="true" t="shared" si="3" ref="I5:I27">RANK(H5,H$5:H$44,1)</f>
        <v>11</v>
      </c>
      <c r="J5" s="30">
        <v>0.6240856481481482</v>
      </c>
      <c r="K5" s="29">
        <f aca="true" t="shared" si="4" ref="K5:K27">RANK(J5,J$5:J$44,1)</f>
        <v>13</v>
      </c>
      <c r="L5" s="30">
        <v>0.6450578703703703</v>
      </c>
      <c r="M5" s="29">
        <f aca="true" t="shared" si="5" ref="M5:M27">RANK(L5,L$5:L$44,1)</f>
        <v>20</v>
      </c>
      <c r="N5" s="30">
        <f aca="true" t="shared" si="6" ref="N5:N27">L5-$B$3</f>
        <v>0.05825231481481474</v>
      </c>
      <c r="O5" s="47"/>
      <c r="P5" s="48"/>
      <c r="Q5" s="48"/>
    </row>
    <row r="6" spans="1:17" s="33" customFormat="1" ht="15" customHeight="1">
      <c r="A6" s="46">
        <f>VLOOKUP(B6,Startnummernliste!A$4:B$61,2,0)</f>
        <v>0</v>
      </c>
      <c r="B6" s="39">
        <v>4</v>
      </c>
      <c r="C6" s="30">
        <v>0.5944212962962963</v>
      </c>
      <c r="D6" s="30">
        <f t="shared" si="0"/>
        <v>0.007615740740740673</v>
      </c>
      <c r="E6" s="29">
        <f t="shared" si="1"/>
        <v>2</v>
      </c>
      <c r="F6" s="30">
        <v>0.5957407407407408</v>
      </c>
      <c r="G6" s="29">
        <f t="shared" si="2"/>
        <v>6</v>
      </c>
      <c r="H6" s="30">
        <v>0.6237615740740741</v>
      </c>
      <c r="I6" s="29">
        <f t="shared" si="3"/>
        <v>14</v>
      </c>
      <c r="J6" s="30">
        <v>0.624537037037037</v>
      </c>
      <c r="K6" s="29">
        <f t="shared" si="4"/>
        <v>15</v>
      </c>
      <c r="L6" s="30">
        <v>0.6465972222222223</v>
      </c>
      <c r="M6" s="29">
        <f t="shared" si="5"/>
        <v>21</v>
      </c>
      <c r="N6" s="30">
        <f t="shared" si="6"/>
        <v>0.05979166666666669</v>
      </c>
      <c r="O6" s="47"/>
      <c r="P6" s="48"/>
      <c r="Q6" s="48"/>
    </row>
    <row r="7" spans="1:17" s="33" customFormat="1" ht="15" customHeight="1">
      <c r="A7" s="46">
        <f>VLOOKUP(B7,Startnummernliste!A$4:B$61,2,0)</f>
        <v>0</v>
      </c>
      <c r="B7" s="39">
        <v>27</v>
      </c>
      <c r="C7" s="30">
        <v>0.5946759259259259</v>
      </c>
      <c r="D7" s="30">
        <f t="shared" si="0"/>
        <v>0.007870370370370305</v>
      </c>
      <c r="E7" s="29">
        <f t="shared" si="1"/>
        <v>3</v>
      </c>
      <c r="F7" s="30">
        <v>0.5954513888888889</v>
      </c>
      <c r="G7" s="29">
        <f t="shared" si="2"/>
        <v>3</v>
      </c>
      <c r="H7" s="30">
        <v>0.6201157407407407</v>
      </c>
      <c r="I7" s="29">
        <f t="shared" si="3"/>
        <v>3</v>
      </c>
      <c r="J7" s="30">
        <v>0.6205208333333333</v>
      </c>
      <c r="K7" s="29">
        <f t="shared" si="4"/>
        <v>3</v>
      </c>
      <c r="L7" s="30">
        <v>0.6360069444444445</v>
      </c>
      <c r="M7" s="29">
        <f t="shared" si="5"/>
        <v>2</v>
      </c>
      <c r="N7" s="30">
        <f t="shared" si="6"/>
        <v>0.04920138888888892</v>
      </c>
      <c r="O7" s="47"/>
      <c r="P7" s="48"/>
      <c r="Q7" s="48"/>
    </row>
    <row r="8" spans="1:17" s="33" customFormat="1" ht="15" customHeight="1">
      <c r="A8" s="46">
        <f>VLOOKUP(B8,Startnummernliste!A$4:B$61,2,0)</f>
        <v>0</v>
      </c>
      <c r="B8" s="39">
        <v>11</v>
      </c>
      <c r="C8" s="30">
        <v>0.5946990740740741</v>
      </c>
      <c r="D8" s="30">
        <f t="shared" si="0"/>
        <v>0.007893518518518494</v>
      </c>
      <c r="E8" s="29">
        <f t="shared" si="1"/>
        <v>4</v>
      </c>
      <c r="F8" s="30">
        <v>0.5955902777777777</v>
      </c>
      <c r="G8" s="29">
        <f t="shared" si="2"/>
        <v>5</v>
      </c>
      <c r="H8" s="30">
        <v>0.6227083333333333</v>
      </c>
      <c r="I8" s="29">
        <f t="shared" si="3"/>
        <v>9</v>
      </c>
      <c r="J8" s="30">
        <v>0.6231134259259259</v>
      </c>
      <c r="K8" s="29">
        <f t="shared" si="4"/>
        <v>8</v>
      </c>
      <c r="L8" s="30">
        <v>0.6386805555555556</v>
      </c>
      <c r="M8" s="29">
        <f t="shared" si="5"/>
        <v>7</v>
      </c>
      <c r="N8" s="30">
        <f t="shared" si="6"/>
        <v>0.051875000000000004</v>
      </c>
      <c r="O8" s="47"/>
      <c r="P8" s="48"/>
      <c r="Q8" s="48"/>
    </row>
    <row r="9" spans="1:17" s="33" customFormat="1" ht="15" customHeight="1">
      <c r="A9" s="46">
        <f>VLOOKUP(B9,Startnummernliste!A$4:B$61,2,0)</f>
        <v>0</v>
      </c>
      <c r="B9" s="39">
        <v>24</v>
      </c>
      <c r="C9" s="30">
        <v>0.5947106481481481</v>
      </c>
      <c r="D9" s="30">
        <f t="shared" si="0"/>
        <v>0.007905092592592533</v>
      </c>
      <c r="E9" s="29">
        <f t="shared" si="1"/>
        <v>5</v>
      </c>
      <c r="F9" s="30">
        <v>0.5952199074074074</v>
      </c>
      <c r="G9" s="29">
        <f t="shared" si="2"/>
        <v>2</v>
      </c>
      <c r="H9" s="30">
        <v>0.6253356481481481</v>
      </c>
      <c r="I9" s="29">
        <f t="shared" si="3"/>
        <v>21</v>
      </c>
      <c r="J9" s="30">
        <v>0.6255092592592593</v>
      </c>
      <c r="K9" s="29">
        <f t="shared" si="4"/>
        <v>20</v>
      </c>
      <c r="L9" s="30">
        <v>0.6447106481481482</v>
      </c>
      <c r="M9" s="29">
        <f t="shared" si="5"/>
        <v>19</v>
      </c>
      <c r="N9" s="30">
        <f t="shared" si="6"/>
        <v>0.05790509259259258</v>
      </c>
      <c r="O9" s="47"/>
      <c r="P9" s="48"/>
      <c r="Q9" s="48"/>
    </row>
    <row r="10" spans="1:17" s="33" customFormat="1" ht="15" customHeight="1">
      <c r="A10" s="46">
        <f>VLOOKUP(B10,Startnummernliste!A$4:B$61,2,0)</f>
        <v>0</v>
      </c>
      <c r="B10" s="39">
        <v>2</v>
      </c>
      <c r="C10" s="30">
        <v>0.5947685185185185</v>
      </c>
      <c r="D10" s="30">
        <f t="shared" si="0"/>
        <v>0.00796296296296295</v>
      </c>
      <c r="E10" s="29">
        <f t="shared" si="1"/>
        <v>6</v>
      </c>
      <c r="F10" s="30">
        <v>0.5958796296296296</v>
      </c>
      <c r="G10" s="29">
        <f t="shared" si="2"/>
        <v>10</v>
      </c>
      <c r="H10" s="30">
        <v>0.6234143518518519</v>
      </c>
      <c r="I10" s="29">
        <f t="shared" si="3"/>
        <v>10</v>
      </c>
      <c r="J10" s="30">
        <v>0.6241666666666666</v>
      </c>
      <c r="K10" s="29">
        <f t="shared" si="4"/>
        <v>14</v>
      </c>
      <c r="L10" s="30">
        <v>0.6437731481481481</v>
      </c>
      <c r="M10" s="29">
        <f t="shared" si="5"/>
        <v>18</v>
      </c>
      <c r="N10" s="30">
        <f t="shared" si="6"/>
        <v>0.05696759259259254</v>
      </c>
      <c r="O10" s="47"/>
      <c r="P10" s="48"/>
      <c r="Q10" s="48"/>
    </row>
    <row r="11" spans="1:17" s="33" customFormat="1" ht="15" customHeight="1">
      <c r="A11" s="46">
        <f>VLOOKUP(B11,Startnummernliste!A$4:B$61,2,0)</f>
        <v>0</v>
      </c>
      <c r="B11" s="39">
        <v>7</v>
      </c>
      <c r="C11" s="30">
        <v>0.5948263888888888</v>
      </c>
      <c r="D11" s="30">
        <f t="shared" si="0"/>
        <v>0.008020833333333255</v>
      </c>
      <c r="E11" s="29">
        <f t="shared" si="1"/>
        <v>7</v>
      </c>
      <c r="F11" s="30">
        <v>0.5955555555555555</v>
      </c>
      <c r="G11" s="29">
        <f t="shared" si="2"/>
        <v>4</v>
      </c>
      <c r="H11" s="30">
        <v>0.6184953703703704</v>
      </c>
      <c r="I11" s="29">
        <f t="shared" si="3"/>
        <v>1</v>
      </c>
      <c r="J11" s="30">
        <v>0.6189814814814815</v>
      </c>
      <c r="K11" s="29">
        <f t="shared" si="4"/>
        <v>1</v>
      </c>
      <c r="L11" s="30">
        <v>0.6348379629629629</v>
      </c>
      <c r="M11" s="29">
        <f t="shared" si="5"/>
        <v>1</v>
      </c>
      <c r="N11" s="30">
        <f t="shared" si="6"/>
        <v>0.04803240740740733</v>
      </c>
      <c r="O11" s="47"/>
      <c r="P11" s="48"/>
      <c r="Q11" s="48"/>
    </row>
    <row r="12" spans="1:17" s="33" customFormat="1" ht="15" customHeight="1">
      <c r="A12" s="46">
        <f>VLOOKUP(B12,Startnummernliste!A$4:B$61,2,0)</f>
        <v>0</v>
      </c>
      <c r="B12" s="39">
        <v>8</v>
      </c>
      <c r="C12" s="30">
        <v>0.594849537037037</v>
      </c>
      <c r="D12" s="30">
        <f t="shared" si="0"/>
        <v>0.008043981481481444</v>
      </c>
      <c r="E12" s="29">
        <f t="shared" si="1"/>
        <v>8</v>
      </c>
      <c r="F12" s="30">
        <v>0.5957638888888889</v>
      </c>
      <c r="G12" s="29">
        <f t="shared" si="2"/>
        <v>7</v>
      </c>
      <c r="H12" s="30">
        <v>0.6199421296296296</v>
      </c>
      <c r="I12" s="29">
        <f t="shared" si="3"/>
        <v>2</v>
      </c>
      <c r="J12" s="30">
        <v>0.6204050925925926</v>
      </c>
      <c r="K12" s="29">
        <f t="shared" si="4"/>
        <v>2</v>
      </c>
      <c r="L12" s="30">
        <v>0.636712962962963</v>
      </c>
      <c r="M12" s="29">
        <f t="shared" si="5"/>
        <v>3</v>
      </c>
      <c r="N12" s="30">
        <f t="shared" si="6"/>
        <v>0.0499074074074074</v>
      </c>
      <c r="O12" s="47"/>
      <c r="P12" s="48"/>
      <c r="Q12" s="48"/>
    </row>
    <row r="13" spans="1:17" s="33" customFormat="1" ht="15" customHeight="1">
      <c r="A13" s="46">
        <f>VLOOKUP(B13,Startnummernliste!A$4:B$61,2,0)</f>
        <v>0</v>
      </c>
      <c r="B13" s="39">
        <v>5</v>
      </c>
      <c r="C13" s="30">
        <v>0.5948842592592593</v>
      </c>
      <c r="D13" s="30">
        <f t="shared" si="0"/>
        <v>0.008078703703703671</v>
      </c>
      <c r="E13" s="29">
        <f t="shared" si="1"/>
        <v>9</v>
      </c>
      <c r="F13" s="30">
        <v>0.5958333333333333</v>
      </c>
      <c r="G13" s="29">
        <f t="shared" si="2"/>
        <v>9</v>
      </c>
      <c r="H13" s="30">
        <v>0.6213541666666667</v>
      </c>
      <c r="I13" s="29">
        <f t="shared" si="3"/>
        <v>4</v>
      </c>
      <c r="J13" s="30">
        <v>0.6217708333333334</v>
      </c>
      <c r="K13" s="29">
        <f t="shared" si="4"/>
        <v>4</v>
      </c>
      <c r="L13" s="30">
        <v>0.6382523148148148</v>
      </c>
      <c r="M13" s="29">
        <f t="shared" si="5"/>
        <v>5</v>
      </c>
      <c r="N13" s="30">
        <f t="shared" si="6"/>
        <v>0.051446759259259234</v>
      </c>
      <c r="O13" s="47"/>
      <c r="P13" s="48"/>
      <c r="Q13" s="48"/>
    </row>
    <row r="14" spans="1:17" s="33" customFormat="1" ht="15" customHeight="1">
      <c r="A14" s="46">
        <f>VLOOKUP(B14,Startnummernliste!A$4:B$61,2,0)</f>
        <v>0</v>
      </c>
      <c r="B14" s="39">
        <v>1</v>
      </c>
      <c r="C14" s="30">
        <v>0.5951388888888889</v>
      </c>
      <c r="D14" s="30">
        <f t="shared" si="0"/>
        <v>0.008333333333333304</v>
      </c>
      <c r="E14" s="29">
        <f t="shared" si="1"/>
        <v>10</v>
      </c>
      <c r="F14" s="30">
        <v>0.5965277777777778</v>
      </c>
      <c r="G14" s="29">
        <f t="shared" si="2"/>
        <v>13</v>
      </c>
      <c r="H14" s="30">
        <v>0.6261111111111111</v>
      </c>
      <c r="I14" s="29">
        <f t="shared" si="3"/>
        <v>22</v>
      </c>
      <c r="J14" s="30">
        <v>0.6266203703703703</v>
      </c>
      <c r="K14" s="29">
        <f t="shared" si="4"/>
        <v>22</v>
      </c>
      <c r="L14" s="30">
        <v>0.6424768518518519</v>
      </c>
      <c r="M14" s="29">
        <f t="shared" si="5"/>
        <v>15</v>
      </c>
      <c r="N14" s="30">
        <f t="shared" si="6"/>
        <v>0.0556712962962963</v>
      </c>
      <c r="O14" s="47"/>
      <c r="P14" s="48"/>
      <c r="Q14" s="48"/>
    </row>
    <row r="15" spans="1:17" s="33" customFormat="1" ht="15" customHeight="1">
      <c r="A15" s="46">
        <f>VLOOKUP(B15,Startnummernliste!A$4:B$61,2,0)</f>
        <v>0</v>
      </c>
      <c r="B15" s="39">
        <v>9</v>
      </c>
      <c r="C15" s="30">
        <v>0.5951736111111111</v>
      </c>
      <c r="D15" s="30">
        <f t="shared" si="0"/>
        <v>0.008368055555555531</v>
      </c>
      <c r="E15" s="29">
        <f t="shared" si="1"/>
        <v>11</v>
      </c>
      <c r="F15" s="30">
        <v>0.5963773148148148</v>
      </c>
      <c r="G15" s="29">
        <f t="shared" si="2"/>
        <v>12</v>
      </c>
      <c r="H15" s="30">
        <v>0.6225694444444444</v>
      </c>
      <c r="I15" s="29">
        <f t="shared" si="3"/>
        <v>7</v>
      </c>
      <c r="J15" s="30">
        <v>0.6234953703703704</v>
      </c>
      <c r="K15" s="29">
        <f t="shared" si="4"/>
        <v>9</v>
      </c>
      <c r="L15" s="30">
        <v>0.6401967592592592</v>
      </c>
      <c r="M15" s="29">
        <f t="shared" si="5"/>
        <v>9</v>
      </c>
      <c r="N15" s="30">
        <f t="shared" si="6"/>
        <v>0.05339120370370365</v>
      </c>
      <c r="O15" s="47"/>
      <c r="P15" s="48"/>
      <c r="Q15" s="48"/>
    </row>
    <row r="16" spans="1:17" s="33" customFormat="1" ht="15" customHeight="1">
      <c r="A16" s="46">
        <f>VLOOKUP(B16,Startnummernliste!A$4:B$61,2,0)</f>
        <v>0</v>
      </c>
      <c r="B16" s="39">
        <v>20</v>
      </c>
      <c r="C16" s="30">
        <v>0.5951967592592593</v>
      </c>
      <c r="D16" s="30">
        <f t="shared" si="0"/>
        <v>0.00839120370370372</v>
      </c>
      <c r="E16" s="29">
        <f t="shared" si="1"/>
        <v>12</v>
      </c>
      <c r="F16" s="30">
        <v>0.5965277777777778</v>
      </c>
      <c r="G16" s="29">
        <f t="shared" si="2"/>
        <v>13</v>
      </c>
      <c r="H16" s="30">
        <v>0.6268518518518519</v>
      </c>
      <c r="I16" s="29">
        <f t="shared" si="3"/>
        <v>23</v>
      </c>
      <c r="J16" s="30">
        <v>0.6278356481481482</v>
      </c>
      <c r="K16" s="29">
        <f t="shared" si="4"/>
        <v>23</v>
      </c>
      <c r="L16" s="30">
        <v>0.6479050925925925</v>
      </c>
      <c r="M16" s="29">
        <f t="shared" si="5"/>
        <v>22</v>
      </c>
      <c r="N16" s="30">
        <f t="shared" si="6"/>
        <v>0.061099537037036966</v>
      </c>
      <c r="O16" s="47"/>
      <c r="P16" s="48"/>
      <c r="Q16" s="48"/>
    </row>
    <row r="17" spans="1:17" s="33" customFormat="1" ht="15" customHeight="1">
      <c r="A17" s="46">
        <f>VLOOKUP(B17,Startnummernliste!A$4:B$61,2,0)</f>
        <v>0</v>
      </c>
      <c r="B17" s="39">
        <v>3</v>
      </c>
      <c r="C17" s="30">
        <v>0.5952546296296296</v>
      </c>
      <c r="D17" s="30">
        <f t="shared" si="0"/>
        <v>0.008449074074074026</v>
      </c>
      <c r="E17" s="29">
        <f t="shared" si="1"/>
        <v>13</v>
      </c>
      <c r="F17" s="30">
        <v>0.5960185185185185</v>
      </c>
      <c r="G17" s="29">
        <f t="shared" si="2"/>
        <v>11</v>
      </c>
      <c r="H17" s="30">
        <v>0.6216898148148148</v>
      </c>
      <c r="I17" s="29">
        <f t="shared" si="3"/>
        <v>5</v>
      </c>
      <c r="J17" s="30">
        <v>0.6221296296296296</v>
      </c>
      <c r="K17" s="29">
        <f t="shared" si="4"/>
        <v>5</v>
      </c>
      <c r="L17" s="30">
        <v>0.6385069444444444</v>
      </c>
      <c r="M17" s="29">
        <f t="shared" si="5"/>
        <v>6</v>
      </c>
      <c r="N17" s="30">
        <f t="shared" si="6"/>
        <v>0.051701388888888866</v>
      </c>
      <c r="O17" s="47"/>
      <c r="P17" s="48"/>
      <c r="Q17" s="48"/>
    </row>
    <row r="18" spans="1:17" s="33" customFormat="1" ht="15" customHeight="1">
      <c r="A18" s="46">
        <f>VLOOKUP(B18,Startnummernliste!A$4:B$61,2,0)</f>
        <v>0</v>
      </c>
      <c r="B18" s="39">
        <v>26</v>
      </c>
      <c r="C18" s="30">
        <v>0.5953703703703703</v>
      </c>
      <c r="D18" s="30">
        <f t="shared" si="0"/>
        <v>0.008564814814814747</v>
      </c>
      <c r="E18" s="29">
        <f t="shared" si="1"/>
        <v>14</v>
      </c>
      <c r="F18" s="30">
        <v>0.5958217592592593</v>
      </c>
      <c r="G18" s="29">
        <f t="shared" si="2"/>
        <v>8</v>
      </c>
      <c r="H18" s="30">
        <v>0.6237731481481481</v>
      </c>
      <c r="I18" s="29">
        <f t="shared" si="3"/>
        <v>15</v>
      </c>
      <c r="J18" s="30">
        <v>0.6239467592592592</v>
      </c>
      <c r="K18" s="29">
        <f t="shared" si="4"/>
        <v>11</v>
      </c>
      <c r="L18" s="30">
        <v>0.6484953703703704</v>
      </c>
      <c r="M18" s="29">
        <f t="shared" si="5"/>
        <v>23</v>
      </c>
      <c r="N18" s="30">
        <f t="shared" si="6"/>
        <v>0.061689814814814836</v>
      </c>
      <c r="O18" s="47"/>
      <c r="P18" s="48"/>
      <c r="Q18" s="48"/>
    </row>
    <row r="19" spans="1:17" s="33" customFormat="1" ht="15" customHeight="1">
      <c r="A19" s="46">
        <f>VLOOKUP(B19,Startnummernliste!A$4:B$61,2,0)</f>
        <v>0</v>
      </c>
      <c r="B19" s="39">
        <v>19</v>
      </c>
      <c r="C19" s="30">
        <v>0.5953935185185185</v>
      </c>
      <c r="D19" s="30">
        <f t="shared" si="0"/>
        <v>0.008587962962962936</v>
      </c>
      <c r="E19" s="29">
        <f t="shared" si="1"/>
        <v>15</v>
      </c>
      <c r="F19" s="30">
        <v>0.5966666666666667</v>
      </c>
      <c r="G19" s="29">
        <f t="shared" si="2"/>
        <v>16</v>
      </c>
      <c r="H19" s="30">
        <v>0.6242245370370371</v>
      </c>
      <c r="I19" s="29">
        <f t="shared" si="3"/>
        <v>17</v>
      </c>
      <c r="J19" s="30">
        <v>0.6247685185185186</v>
      </c>
      <c r="K19" s="29">
        <f t="shared" si="4"/>
        <v>17</v>
      </c>
      <c r="L19" s="30">
        <v>0.6416666666666667</v>
      </c>
      <c r="M19" s="29">
        <f t="shared" si="5"/>
        <v>11</v>
      </c>
      <c r="N19" s="30">
        <f t="shared" si="6"/>
        <v>0.05486111111111114</v>
      </c>
      <c r="O19" s="47"/>
      <c r="P19" s="48"/>
      <c r="Q19" s="48"/>
    </row>
    <row r="20" spans="1:17" s="33" customFormat="1" ht="15" customHeight="1">
      <c r="A20" s="46">
        <f>VLOOKUP(B20,Startnummernliste!A$4:B$61,2,0)</f>
        <v>0</v>
      </c>
      <c r="B20" s="39">
        <v>6</v>
      </c>
      <c r="C20" s="30">
        <v>0.5954861111111112</v>
      </c>
      <c r="D20" s="30">
        <f t="shared" si="0"/>
        <v>0.00868055555555558</v>
      </c>
      <c r="E20" s="29">
        <f t="shared" si="1"/>
        <v>16</v>
      </c>
      <c r="F20" s="30">
        <v>0.596574074074074</v>
      </c>
      <c r="G20" s="29">
        <f t="shared" si="2"/>
        <v>15</v>
      </c>
      <c r="H20" s="30">
        <v>0.6219444444444444</v>
      </c>
      <c r="I20" s="29">
        <f t="shared" si="3"/>
        <v>6</v>
      </c>
      <c r="J20" s="30">
        <v>0.622349537037037</v>
      </c>
      <c r="K20" s="29">
        <f t="shared" si="4"/>
        <v>6</v>
      </c>
      <c r="L20" s="30">
        <v>0.6367708333333333</v>
      </c>
      <c r="M20" s="29">
        <f t="shared" si="5"/>
        <v>4</v>
      </c>
      <c r="N20" s="30">
        <f t="shared" si="6"/>
        <v>0.049965277777777706</v>
      </c>
      <c r="O20" s="47"/>
      <c r="P20" s="48"/>
      <c r="Q20" s="48"/>
    </row>
    <row r="21" spans="1:17" s="33" customFormat="1" ht="15" customHeight="1">
      <c r="A21" s="46">
        <f>VLOOKUP(B21,Startnummernliste!A$4:B$61,2,0)</f>
        <v>0</v>
      </c>
      <c r="B21" s="39">
        <v>12</v>
      </c>
      <c r="C21" s="30">
        <v>0.5956828703703704</v>
      </c>
      <c r="D21" s="30">
        <f t="shared" si="0"/>
        <v>0.008877314814814796</v>
      </c>
      <c r="E21" s="29">
        <f t="shared" si="1"/>
        <v>17</v>
      </c>
      <c r="F21" s="30">
        <v>0.5966782407407407</v>
      </c>
      <c r="G21" s="29">
        <f t="shared" si="2"/>
        <v>17</v>
      </c>
      <c r="H21" s="30">
        <v>0.6226851851851852</v>
      </c>
      <c r="I21" s="29">
        <f t="shared" si="3"/>
        <v>8</v>
      </c>
      <c r="J21" s="30">
        <v>0.6230092592592592</v>
      </c>
      <c r="K21" s="29">
        <f t="shared" si="4"/>
        <v>7</v>
      </c>
      <c r="L21" s="30">
        <v>0.6418287037037037</v>
      </c>
      <c r="M21" s="29">
        <f t="shared" si="5"/>
        <v>12</v>
      </c>
      <c r="N21" s="30">
        <f t="shared" si="6"/>
        <v>0.05502314814814813</v>
      </c>
      <c r="O21" s="47"/>
      <c r="P21" s="48"/>
      <c r="Q21" s="48"/>
    </row>
    <row r="22" spans="1:17" s="33" customFormat="1" ht="15" customHeight="1">
      <c r="A22" s="46">
        <f>VLOOKUP(B22,Startnummernliste!A$4:B$61,2,0)</f>
        <v>0</v>
      </c>
      <c r="B22" s="39">
        <v>23</v>
      </c>
      <c r="C22" s="30">
        <v>0.5958680555555556</v>
      </c>
      <c r="D22" s="30">
        <f t="shared" si="0"/>
        <v>0.009062499999999973</v>
      </c>
      <c r="E22" s="29">
        <f t="shared" si="1"/>
        <v>18</v>
      </c>
      <c r="F22" s="30">
        <v>0.5975</v>
      </c>
      <c r="G22" s="29">
        <f t="shared" si="2"/>
        <v>22</v>
      </c>
      <c r="H22" s="30">
        <v>0.6245949074074074</v>
      </c>
      <c r="I22" s="29">
        <f t="shared" si="3"/>
        <v>19</v>
      </c>
      <c r="J22" s="30">
        <v>0.6252546296296296</v>
      </c>
      <c r="K22" s="29">
        <f t="shared" si="4"/>
        <v>19</v>
      </c>
      <c r="L22" s="30">
        <v>0.6433796296296296</v>
      </c>
      <c r="M22" s="29">
        <f t="shared" si="5"/>
        <v>16</v>
      </c>
      <c r="N22" s="30">
        <f t="shared" si="6"/>
        <v>0.056574074074074</v>
      </c>
      <c r="O22" s="47"/>
      <c r="P22" s="48"/>
      <c r="Q22" s="48"/>
    </row>
    <row r="23" spans="1:17" s="33" customFormat="1" ht="15" customHeight="1">
      <c r="A23" s="46">
        <f>VLOOKUP(B23,Startnummernliste!A$4:B$61,2,0)</f>
        <v>0</v>
      </c>
      <c r="B23" s="39">
        <v>18</v>
      </c>
      <c r="C23" s="30">
        <v>0.595949074074074</v>
      </c>
      <c r="D23" s="30">
        <f t="shared" si="0"/>
        <v>0.009143518518518468</v>
      </c>
      <c r="E23" s="29">
        <f t="shared" si="1"/>
        <v>19</v>
      </c>
      <c r="F23" s="30">
        <v>0.5972222222222222</v>
      </c>
      <c r="G23" s="29">
        <f t="shared" si="2"/>
        <v>19</v>
      </c>
      <c r="H23" s="30">
        <v>0.6236458333333333</v>
      </c>
      <c r="I23" s="29">
        <f t="shared" si="3"/>
        <v>13</v>
      </c>
      <c r="J23" s="30">
        <v>0.6246296296296296</v>
      </c>
      <c r="K23" s="29">
        <f t="shared" si="4"/>
        <v>16</v>
      </c>
      <c r="L23" s="30">
        <v>0.6420023148148148</v>
      </c>
      <c r="M23" s="29">
        <f t="shared" si="5"/>
        <v>14</v>
      </c>
      <c r="N23" s="30">
        <f t="shared" si="6"/>
        <v>0.055196759259259265</v>
      </c>
      <c r="O23" s="47"/>
      <c r="P23" s="48"/>
      <c r="Q23" s="48"/>
    </row>
    <row r="24" spans="1:17" s="33" customFormat="1" ht="15" customHeight="1">
      <c r="A24" s="46">
        <f>VLOOKUP(B24,Startnummernliste!A$4:B$61,2,0)</f>
        <v>0</v>
      </c>
      <c r="B24" s="49">
        <v>13</v>
      </c>
      <c r="C24" s="38">
        <v>0.5960185185185185</v>
      </c>
      <c r="D24" s="38">
        <f t="shared" si="0"/>
        <v>0.009212962962962923</v>
      </c>
      <c r="E24" s="37">
        <f t="shared" si="1"/>
        <v>20</v>
      </c>
      <c r="F24" s="38">
        <v>0.5972685185185185</v>
      </c>
      <c r="G24" s="37">
        <f t="shared" si="2"/>
        <v>20</v>
      </c>
      <c r="H24" s="38">
        <v>0.624363425925926</v>
      </c>
      <c r="I24" s="37">
        <f t="shared" si="3"/>
        <v>18</v>
      </c>
      <c r="J24" s="38">
        <v>0.6251736111111111</v>
      </c>
      <c r="K24" s="37">
        <f t="shared" si="4"/>
        <v>18</v>
      </c>
      <c r="L24" s="38">
        <v>0.6406944444444445</v>
      </c>
      <c r="M24" s="37">
        <f t="shared" si="5"/>
        <v>10</v>
      </c>
      <c r="N24" s="38">
        <f t="shared" si="6"/>
        <v>0.053888888888888875</v>
      </c>
      <c r="O24" s="47"/>
      <c r="P24" s="48"/>
      <c r="Q24" s="48"/>
    </row>
    <row r="25" spans="1:17" s="33" customFormat="1" ht="15" customHeight="1">
      <c r="A25" s="46">
        <f>VLOOKUP(B25,Startnummernliste!A$4:B$61,2,0)</f>
        <v>0</v>
      </c>
      <c r="B25" s="49">
        <v>22</v>
      </c>
      <c r="C25" s="38">
        <v>0.5962615740740741</v>
      </c>
      <c r="D25" s="38">
        <f t="shared" si="0"/>
        <v>0.009456018518518516</v>
      </c>
      <c r="E25" s="37">
        <f t="shared" si="1"/>
        <v>21</v>
      </c>
      <c r="F25" s="38">
        <v>0.5972685185185185</v>
      </c>
      <c r="G25" s="37">
        <f t="shared" si="2"/>
        <v>20</v>
      </c>
      <c r="H25" s="38">
        <v>0.6253009259259259</v>
      </c>
      <c r="I25" s="37">
        <f t="shared" si="3"/>
        <v>20</v>
      </c>
      <c r="J25" s="38">
        <v>0.6260185185185185</v>
      </c>
      <c r="K25" s="37">
        <f t="shared" si="4"/>
        <v>21</v>
      </c>
      <c r="L25" s="38">
        <v>0.6418981481481482</v>
      </c>
      <c r="M25" s="37">
        <f t="shared" si="5"/>
        <v>13</v>
      </c>
      <c r="N25" s="38">
        <f t="shared" si="6"/>
        <v>0.05509259259259258</v>
      </c>
      <c r="O25" s="47"/>
      <c r="P25" s="48"/>
      <c r="Q25" s="48"/>
    </row>
    <row r="26" spans="1:17" s="33" customFormat="1" ht="15" customHeight="1">
      <c r="A26" s="46">
        <f>VLOOKUP(B26,Startnummernliste!A$4:B$61,2,0)</f>
        <v>0</v>
      </c>
      <c r="B26" s="49">
        <v>25</v>
      </c>
      <c r="C26" s="38">
        <v>0.5964583333333333</v>
      </c>
      <c r="D26" s="38">
        <f t="shared" si="0"/>
        <v>0.009652777777777732</v>
      </c>
      <c r="E26" s="37">
        <f t="shared" si="1"/>
        <v>22</v>
      </c>
      <c r="F26" s="38">
        <v>0.5969907407407408</v>
      </c>
      <c r="G26" s="37">
        <f t="shared" si="2"/>
        <v>18</v>
      </c>
      <c r="H26" s="38">
        <v>0.6238425925925926</v>
      </c>
      <c r="I26" s="37">
        <f t="shared" si="3"/>
        <v>16</v>
      </c>
      <c r="J26" s="38">
        <v>0.6240393518518519</v>
      </c>
      <c r="K26" s="37">
        <f t="shared" si="4"/>
        <v>12</v>
      </c>
      <c r="L26" s="38">
        <v>0.643449074074074</v>
      </c>
      <c r="M26" s="37">
        <f t="shared" si="5"/>
        <v>17</v>
      </c>
      <c r="N26" s="38">
        <f t="shared" si="6"/>
        <v>0.056643518518518454</v>
      </c>
      <c r="O26" s="47"/>
      <c r="P26" s="48"/>
      <c r="Q26" s="48"/>
    </row>
    <row r="27" spans="1:17" s="33" customFormat="1" ht="15" customHeight="1">
      <c r="A27" s="46">
        <f>VLOOKUP(B27,Startnummernliste!A$4:B$61,2,0)</f>
        <v>0</v>
      </c>
      <c r="B27" s="49">
        <v>14</v>
      </c>
      <c r="C27" s="38">
        <v>0.5970486111111111</v>
      </c>
      <c r="D27" s="38">
        <f t="shared" si="0"/>
        <v>0.010243055555555491</v>
      </c>
      <c r="E27" s="37">
        <f t="shared" si="1"/>
        <v>23</v>
      </c>
      <c r="F27" s="38">
        <v>0.5978240740740741</v>
      </c>
      <c r="G27" s="37">
        <f t="shared" si="2"/>
        <v>23</v>
      </c>
      <c r="H27" s="38">
        <v>0.6235532407407407</v>
      </c>
      <c r="I27" s="37">
        <f t="shared" si="3"/>
        <v>12</v>
      </c>
      <c r="J27" s="38">
        <v>0.6239351851851852</v>
      </c>
      <c r="K27" s="37">
        <f t="shared" si="4"/>
        <v>10</v>
      </c>
      <c r="L27" s="38">
        <v>0.6399768518518518</v>
      </c>
      <c r="M27" s="37">
        <f t="shared" si="5"/>
        <v>8</v>
      </c>
      <c r="N27" s="38">
        <f t="shared" si="6"/>
        <v>0.053171296296296244</v>
      </c>
      <c r="O27" s="47"/>
      <c r="P27" s="48"/>
      <c r="Q27" s="48"/>
    </row>
  </sheetData>
  <sheetProtection selectLockedCells="1" selectUnlockedCells="1"/>
  <mergeCells count="6">
    <mergeCell ref="A1:M1"/>
    <mergeCell ref="D4:E4"/>
    <mergeCell ref="F4:G4"/>
    <mergeCell ref="H4:I4"/>
    <mergeCell ref="J4:K4"/>
    <mergeCell ref="L4:M4"/>
  </mergeCells>
  <printOptions horizontalCentered="1"/>
  <pageMargins left="0.39375" right="0.39375" top="5.905555555555556" bottom="0.39375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54"/>
  <sheetViews>
    <sheetView workbookViewId="0" topLeftCell="A1">
      <selection activeCell="A1" sqref="A1"/>
    </sheetView>
  </sheetViews>
  <sheetFormatPr defaultColWidth="10.28125" defaultRowHeight="12.75"/>
  <cols>
    <col min="1" max="1" width="10.00390625" style="1" customWidth="1"/>
    <col min="2" max="2" width="55.00390625" style="1" customWidth="1"/>
    <col min="3" max="3" width="6.421875" style="1" customWidth="1"/>
    <col min="4" max="4" width="4.00390625" style="1" customWidth="1"/>
    <col min="5" max="5" width="10.00390625" style="1" customWidth="1"/>
    <col min="6" max="6" width="25.8515625" style="1" customWidth="1"/>
    <col min="7" max="7" width="7.7109375" style="1" customWidth="1"/>
    <col min="8" max="16384" width="11.28125" style="1" customWidth="1"/>
  </cols>
  <sheetData>
    <row r="1" spans="2:7" s="50" customFormat="1" ht="18.75" customHeight="1">
      <c r="B1" s="51" t="s">
        <v>30</v>
      </c>
      <c r="C1"/>
      <c r="G1" s="52"/>
    </row>
    <row r="2" ht="24" customHeight="1">
      <c r="B2" s="53" t="s">
        <v>31</v>
      </c>
    </row>
    <row r="3" spans="1:6" ht="17.25" customHeight="1">
      <c r="A3" s="54" t="s">
        <v>32</v>
      </c>
      <c r="B3" s="55" t="s">
        <v>4</v>
      </c>
      <c r="C3" s="56"/>
      <c r="F3"/>
    </row>
    <row r="4" spans="1:3" ht="16.5">
      <c r="A4" s="57">
        <v>1</v>
      </c>
      <c r="B4" s="58" t="s">
        <v>33</v>
      </c>
      <c r="C4" s="59" t="s">
        <v>34</v>
      </c>
    </row>
    <row r="5" spans="1:6" ht="17.25" customHeight="1">
      <c r="A5" s="57">
        <v>2</v>
      </c>
      <c r="B5" s="58" t="s">
        <v>35</v>
      </c>
      <c r="C5" s="59" t="s">
        <v>34</v>
      </c>
      <c r="F5"/>
    </row>
    <row r="6" spans="1:6" ht="17.25" customHeight="1">
      <c r="A6" s="57">
        <v>3</v>
      </c>
      <c r="B6" s="58" t="s">
        <v>36</v>
      </c>
      <c r="C6" s="59" t="s">
        <v>34</v>
      </c>
      <c r="F6"/>
    </row>
    <row r="7" spans="1:6" ht="17.25" customHeight="1">
      <c r="A7" s="57">
        <v>4</v>
      </c>
      <c r="B7" s="58" t="s">
        <v>37</v>
      </c>
      <c r="C7" s="59" t="s">
        <v>34</v>
      </c>
      <c r="F7"/>
    </row>
    <row r="8" spans="1:6" ht="17.25" customHeight="1">
      <c r="A8" s="57">
        <v>5</v>
      </c>
      <c r="B8" s="58" t="s">
        <v>38</v>
      </c>
      <c r="C8" s="59" t="s">
        <v>34</v>
      </c>
      <c r="F8"/>
    </row>
    <row r="9" spans="1:6" ht="17.25" customHeight="1">
      <c r="A9" s="57">
        <v>6</v>
      </c>
      <c r="B9" s="58" t="s">
        <v>39</v>
      </c>
      <c r="C9" s="59"/>
      <c r="F9"/>
    </row>
    <row r="10" spans="1:6" ht="17.25" customHeight="1">
      <c r="A10" s="57">
        <v>7</v>
      </c>
      <c r="B10" s="58" t="s">
        <v>40</v>
      </c>
      <c r="C10" s="60"/>
      <c r="F10"/>
    </row>
    <row r="11" spans="1:6" ht="17.25" customHeight="1">
      <c r="A11" s="57">
        <v>8</v>
      </c>
      <c r="B11" s="58" t="s">
        <v>41</v>
      </c>
      <c r="C11" s="59"/>
      <c r="F11"/>
    </row>
    <row r="12" spans="1:6" ht="17.25" customHeight="1">
      <c r="A12" s="57">
        <v>9</v>
      </c>
      <c r="B12" s="58" t="s">
        <v>42</v>
      </c>
      <c r="C12" s="59"/>
      <c r="F12"/>
    </row>
    <row r="13" spans="1:6" ht="17.25" customHeight="1">
      <c r="A13" s="57">
        <v>10</v>
      </c>
      <c r="B13" s="61" t="s">
        <v>43</v>
      </c>
      <c r="C13" s="59"/>
      <c r="F13"/>
    </row>
    <row r="14" spans="1:6" ht="17.25" customHeight="1">
      <c r="A14" s="57">
        <v>11</v>
      </c>
      <c r="B14" s="61" t="s">
        <v>44</v>
      </c>
      <c r="C14" s="59"/>
      <c r="F14"/>
    </row>
    <row r="15" spans="1:6" ht="17.25" customHeight="1">
      <c r="A15" s="57">
        <v>12</v>
      </c>
      <c r="B15" s="58" t="s">
        <v>45</v>
      </c>
      <c r="C15" s="59"/>
      <c r="F15"/>
    </row>
    <row r="16" spans="1:6" ht="17.25" customHeight="1">
      <c r="A16" s="57">
        <v>13</v>
      </c>
      <c r="B16" s="58" t="s">
        <v>46</v>
      </c>
      <c r="C16" s="59"/>
      <c r="F16"/>
    </row>
    <row r="17" spans="1:6" ht="17.25" customHeight="1">
      <c r="A17" s="57">
        <v>14</v>
      </c>
      <c r="B17" s="58" t="s">
        <v>47</v>
      </c>
      <c r="C17" s="59"/>
      <c r="F17"/>
    </row>
    <row r="18" spans="1:6" ht="17.25" customHeight="1">
      <c r="A18" s="57">
        <v>15</v>
      </c>
      <c r="B18" s="58" t="s">
        <v>43</v>
      </c>
      <c r="C18" s="59"/>
      <c r="F18"/>
    </row>
    <row r="19" spans="1:6" ht="17.25" customHeight="1">
      <c r="A19" s="57">
        <v>16</v>
      </c>
      <c r="B19" s="58" t="s">
        <v>43</v>
      </c>
      <c r="C19" s="59"/>
      <c r="F19"/>
    </row>
    <row r="20" spans="1:6" ht="17.25" customHeight="1">
      <c r="A20" s="57">
        <v>17</v>
      </c>
      <c r="B20" s="58" t="s">
        <v>43</v>
      </c>
      <c r="C20" s="59"/>
      <c r="F20"/>
    </row>
    <row r="21" spans="1:6" ht="17.25" customHeight="1">
      <c r="A21" s="57">
        <v>18</v>
      </c>
      <c r="B21" s="58" t="s">
        <v>48</v>
      </c>
      <c r="C21" s="59"/>
      <c r="F21"/>
    </row>
    <row r="22" spans="1:6" ht="17.25" customHeight="1">
      <c r="A22" s="57">
        <v>19</v>
      </c>
      <c r="B22" s="58" t="s">
        <v>49</v>
      </c>
      <c r="C22" s="59"/>
      <c r="F22"/>
    </row>
    <row r="23" spans="1:6" ht="17.25" customHeight="1">
      <c r="A23" s="57">
        <v>20</v>
      </c>
      <c r="B23" s="58" t="s">
        <v>50</v>
      </c>
      <c r="C23" s="59"/>
      <c r="F23"/>
    </row>
    <row r="24" spans="1:6" ht="17.25" customHeight="1">
      <c r="A24" s="57">
        <v>21</v>
      </c>
      <c r="B24" s="58" t="s">
        <v>51</v>
      </c>
      <c r="C24" s="59"/>
      <c r="F24"/>
    </row>
    <row r="25" spans="1:6" ht="17.25" customHeight="1">
      <c r="A25" s="57">
        <v>22</v>
      </c>
      <c r="B25" s="58" t="s">
        <v>52</v>
      </c>
      <c r="C25" s="59"/>
      <c r="F25"/>
    </row>
    <row r="26" spans="1:6" ht="17.25" customHeight="1">
      <c r="A26" s="57">
        <v>23</v>
      </c>
      <c r="B26" s="58" t="s">
        <v>53</v>
      </c>
      <c r="C26" s="59"/>
      <c r="F26"/>
    </row>
    <row r="27" spans="1:256" ht="17.25" customHeight="1">
      <c r="A27" s="57">
        <v>24</v>
      </c>
      <c r="B27" s="58" t="s">
        <v>54</v>
      </c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6" ht="17.25" customHeight="1">
      <c r="A28" s="57">
        <v>25</v>
      </c>
      <c r="B28" s="58" t="s">
        <v>55</v>
      </c>
      <c r="C28" s="59"/>
      <c r="F28"/>
    </row>
    <row r="29" spans="1:6" ht="17.25" customHeight="1">
      <c r="A29" s="57">
        <v>26</v>
      </c>
      <c r="B29" s="58" t="s">
        <v>56</v>
      </c>
      <c r="C29" s="59"/>
      <c r="F29"/>
    </row>
    <row r="30" spans="1:6" ht="17.25" customHeight="1">
      <c r="A30" s="57">
        <v>27</v>
      </c>
      <c r="B30" s="58" t="s">
        <v>57</v>
      </c>
      <c r="C30" s="59"/>
      <c r="F30"/>
    </row>
    <row r="31" spans="1:6" ht="17.25" customHeight="1">
      <c r="A31" s="57"/>
      <c r="B31" s="58"/>
      <c r="C31" s="59"/>
      <c r="F31"/>
    </row>
    <row r="32" spans="1:6" ht="17.25" customHeight="1">
      <c r="A32" s="57"/>
      <c r="B32" s="62"/>
      <c r="C32" s="59"/>
      <c r="F32"/>
    </row>
    <row r="33" spans="1:6" ht="17.25" customHeight="1">
      <c r="A33" s="57"/>
      <c r="B33" s="62"/>
      <c r="C33" s="59"/>
      <c r="F33"/>
    </row>
    <row r="34" spans="1:6" ht="17.25" customHeight="1">
      <c r="A34" s="57"/>
      <c r="B34" s="62"/>
      <c r="C34" s="59"/>
      <c r="F34"/>
    </row>
    <row r="35" spans="1:6" ht="17.25" customHeight="1">
      <c r="A35" s="57"/>
      <c r="B35" s="62"/>
      <c r="C35" s="59"/>
      <c r="F35"/>
    </row>
    <row r="36" spans="1:6" ht="17.25" customHeight="1">
      <c r="A36" s="57"/>
      <c r="B36" s="62"/>
      <c r="C36" s="59"/>
      <c r="F36"/>
    </row>
    <row r="37" spans="1:6" ht="17.25" customHeight="1">
      <c r="A37" s="57"/>
      <c r="B37" s="62"/>
      <c r="C37" s="59"/>
      <c r="F37"/>
    </row>
    <row r="38" spans="1:6" ht="17.25" customHeight="1">
      <c r="A38" s="57"/>
      <c r="B38" s="62"/>
      <c r="C38" s="59"/>
      <c r="F38"/>
    </row>
    <row r="39" spans="1:6" ht="17.25" customHeight="1">
      <c r="A39" s="57"/>
      <c r="B39" s="62"/>
      <c r="C39" s="59"/>
      <c r="F39"/>
    </row>
    <row r="40" spans="1:6" ht="17.25" customHeight="1">
      <c r="A40" s="57"/>
      <c r="B40" s="62"/>
      <c r="C40" s="59"/>
      <c r="F40"/>
    </row>
    <row r="41" spans="1:6" ht="17.25" customHeight="1">
      <c r="A41" s="57"/>
      <c r="B41" s="62"/>
      <c r="C41" s="59"/>
      <c r="F41"/>
    </row>
    <row r="42" spans="1:6" ht="17.25" customHeight="1">
      <c r="A42" s="57"/>
      <c r="B42" s="62"/>
      <c r="C42" s="59"/>
      <c r="F42"/>
    </row>
    <row r="43" spans="1:6" ht="17.25" customHeight="1">
      <c r="A43" s="57"/>
      <c r="B43" s="62"/>
      <c r="C43" s="59"/>
      <c r="F43"/>
    </row>
    <row r="44" spans="1:6" ht="17.25" customHeight="1">
      <c r="A44" s="57"/>
      <c r="B44" s="62"/>
      <c r="C44" s="59"/>
      <c r="F44"/>
    </row>
    <row r="45" spans="1:6" ht="17.25" customHeight="1">
      <c r="A45" s="57"/>
      <c r="B45" s="62"/>
      <c r="C45" s="59"/>
      <c r="F45"/>
    </row>
    <row r="46" spans="1:6" ht="17.25" customHeight="1">
      <c r="A46" s="57"/>
      <c r="B46" s="62"/>
      <c r="C46" s="59"/>
      <c r="F46"/>
    </row>
    <row r="47" spans="1:6" ht="17.25" customHeight="1">
      <c r="A47" s="57"/>
      <c r="B47" s="62"/>
      <c r="C47" s="59"/>
      <c r="F47"/>
    </row>
    <row r="48" spans="1:6" ht="17.25" customHeight="1">
      <c r="A48" s="57"/>
      <c r="B48" s="62"/>
      <c r="C48" s="59"/>
      <c r="F48"/>
    </row>
    <row r="49" spans="1:6" ht="17.25" customHeight="1">
      <c r="A49" s="57"/>
      <c r="B49" s="62"/>
      <c r="C49" s="59"/>
      <c r="F49"/>
    </row>
    <row r="50" spans="1:6" ht="17.25" customHeight="1">
      <c r="A50" s="57"/>
      <c r="B50" s="62"/>
      <c r="C50" s="59"/>
      <c r="F50"/>
    </row>
    <row r="51" spans="1:6" ht="17.25" customHeight="1">
      <c r="A51" s="57"/>
      <c r="B51" s="62"/>
      <c r="C51" s="59"/>
      <c r="F51"/>
    </row>
    <row r="52" spans="1:6" ht="17.25" customHeight="1">
      <c r="A52" s="57"/>
      <c r="B52" s="62"/>
      <c r="C52" s="59"/>
      <c r="F52"/>
    </row>
    <row r="53" spans="1:6" ht="17.25" customHeight="1">
      <c r="A53" s="57"/>
      <c r="B53" s="62"/>
      <c r="C53" s="59"/>
      <c r="F53"/>
    </row>
    <row r="54" spans="1:6" ht="17.25" customHeight="1">
      <c r="A54" s="57"/>
      <c r="B54" s="62"/>
      <c r="C54" s="59"/>
      <c r="F54"/>
    </row>
  </sheetData>
  <sheetProtection selectLockedCells="1" selectUnlockedCells="1"/>
  <printOptions/>
  <pageMargins left="0.7875" right="0.1798611111111111" top="0.45" bottom="0.5298611111111111" header="0.5118055555555555" footer="0.2798611111111111"/>
  <pageSetup horizontalDpi="300" verticalDpi="300" orientation="portrait" paperSize="9"/>
  <headerFooter alignWithMargins="0">
    <oddFooter>&amp;CSeite &amp;P von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5"/>
  <sheetViews>
    <sheetView zoomScaleSheetLayoutView="50" workbookViewId="0" topLeftCell="A1">
      <selection activeCell="A1" sqref="A1"/>
    </sheetView>
  </sheetViews>
  <sheetFormatPr defaultColWidth="10.28125" defaultRowHeight="12.75"/>
  <cols>
    <col min="1" max="1" width="7.28125" style="1" customWidth="1"/>
    <col min="2" max="2" width="18.28125" style="1" customWidth="1"/>
    <col min="3" max="3" width="8.00390625" style="1" customWidth="1"/>
    <col min="4" max="4" width="15.421875" style="1" customWidth="1"/>
    <col min="5" max="5" width="7.421875" style="1" customWidth="1"/>
    <col min="6" max="6" width="14.00390625" style="1" customWidth="1"/>
    <col min="7" max="7" width="7.421875" style="1" customWidth="1"/>
    <col min="8" max="8" width="11.7109375" style="1" customWidth="1"/>
    <col min="9" max="9" width="7.7109375" style="1" customWidth="1"/>
    <col min="10" max="10" width="9.00390625" style="1" customWidth="1"/>
    <col min="11" max="12" width="11.28125" style="63" customWidth="1"/>
    <col min="13" max="16384" width="11.28125" style="1" customWidth="1"/>
  </cols>
  <sheetData>
    <row r="1" spans="2:12" s="50" customFormat="1" ht="12.75" customHeight="1">
      <c r="B1"/>
      <c r="C1"/>
      <c r="D1" s="52"/>
      <c r="J1" s="52"/>
      <c r="K1" s="64"/>
      <c r="L1" s="64"/>
    </row>
    <row r="2" spans="2:12" s="50" customFormat="1" ht="24" customHeight="1">
      <c r="B2"/>
      <c r="C2"/>
      <c r="D2"/>
      <c r="E2" s="65" t="s">
        <v>58</v>
      </c>
      <c r="J2" s="52"/>
      <c r="K2" s="64"/>
      <c r="L2" s="64"/>
    </row>
    <row r="3" spans="2:5" ht="21" customHeight="1">
      <c r="B3"/>
      <c r="C3"/>
      <c r="D3"/>
      <c r="E3" s="66" t="s">
        <v>59</v>
      </c>
    </row>
    <row r="4" spans="2:5" ht="10.5" customHeight="1">
      <c r="B4"/>
      <c r="C4"/>
      <c r="D4"/>
      <c r="E4" s="67"/>
    </row>
    <row r="5" spans="2:5" ht="20.25" customHeight="1">
      <c r="B5"/>
      <c r="C5"/>
      <c r="D5"/>
      <c r="E5" s="68" t="s">
        <v>60</v>
      </c>
    </row>
    <row r="6" spans="2:5" ht="21" customHeight="1">
      <c r="B6"/>
      <c r="C6" s="68"/>
      <c r="D6"/>
      <c r="E6"/>
    </row>
    <row r="7" spans="1:12" s="78" customFormat="1" ht="30.75" customHeight="1">
      <c r="A7" s="69" t="s">
        <v>61</v>
      </c>
      <c r="B7" s="70" t="s">
        <v>4</v>
      </c>
      <c r="C7" s="71" t="s">
        <v>62</v>
      </c>
      <c r="D7" s="69" t="s">
        <v>63</v>
      </c>
      <c r="E7" s="72" t="s">
        <v>61</v>
      </c>
      <c r="F7" s="73" t="s">
        <v>64</v>
      </c>
      <c r="G7" s="74" t="s">
        <v>61</v>
      </c>
      <c r="H7" s="69" t="s">
        <v>5</v>
      </c>
      <c r="I7" s="75" t="s">
        <v>65</v>
      </c>
      <c r="J7" s="76" t="s">
        <v>66</v>
      </c>
      <c r="K7" s="77"/>
      <c r="L7" s="77"/>
    </row>
    <row r="8" spans="1:12" ht="17.25" customHeight="1">
      <c r="A8" s="57">
        <v>1</v>
      </c>
      <c r="B8" s="58" t="s">
        <v>41</v>
      </c>
      <c r="C8" s="79">
        <v>1980</v>
      </c>
      <c r="D8" s="80">
        <v>0.019062499999999982</v>
      </c>
      <c r="E8" s="81">
        <f aca="true" t="shared" si="0" ref="E8:E12">RANK(D8,$D$8:$D$12,1)</f>
        <v>1</v>
      </c>
      <c r="F8" s="80">
        <v>0.0499074074074074</v>
      </c>
      <c r="G8" s="81">
        <f aca="true" t="shared" si="1" ref="G8:G12">RANK(F8,$F$8:$F$12,1)</f>
        <v>1</v>
      </c>
      <c r="H8" s="80">
        <f aca="true" t="shared" si="2" ref="H8:H12">F8+D8</f>
        <v>0.06896990740740738</v>
      </c>
      <c r="I8" s="79" t="s">
        <v>67</v>
      </c>
      <c r="J8" s="82">
        <v>1</v>
      </c>
      <c r="K8" s="63">
        <f aca="true" t="shared" si="3" ref="K8:K12">F8/60*24*60*60</f>
        <v>71.86666666666666</v>
      </c>
      <c r="L8" s="63">
        <f aca="true" t="shared" si="4" ref="L8:L12">K8/60</f>
        <v>1.1977777777777776</v>
      </c>
    </row>
    <row r="9" spans="1:12" ht="17.25" customHeight="1">
      <c r="A9" s="57">
        <v>2</v>
      </c>
      <c r="B9" s="58" t="s">
        <v>39</v>
      </c>
      <c r="C9" s="79">
        <v>1967</v>
      </c>
      <c r="D9" s="80">
        <v>0.019444444444444486</v>
      </c>
      <c r="E9" s="81">
        <f t="shared" si="0"/>
        <v>2</v>
      </c>
      <c r="F9" s="80">
        <v>0.049965277777777706</v>
      </c>
      <c r="G9" s="81">
        <f t="shared" si="1"/>
        <v>2</v>
      </c>
      <c r="H9" s="80">
        <f t="shared" si="2"/>
        <v>0.06940972222222219</v>
      </c>
      <c r="I9" s="79" t="s">
        <v>68</v>
      </c>
      <c r="J9" s="82">
        <v>1</v>
      </c>
      <c r="K9" s="63">
        <f t="shared" si="3"/>
        <v>71.94999999999989</v>
      </c>
      <c r="L9" s="63">
        <f t="shared" si="4"/>
        <v>1.1991666666666647</v>
      </c>
    </row>
    <row r="10" spans="1:12" ht="17.25" customHeight="1">
      <c r="A10" s="57">
        <v>3</v>
      </c>
      <c r="B10" s="58" t="s">
        <v>38</v>
      </c>
      <c r="C10" s="79">
        <v>1965</v>
      </c>
      <c r="D10" s="80">
        <v>0.01953703703703702</v>
      </c>
      <c r="E10" s="81">
        <f t="shared" si="0"/>
        <v>3</v>
      </c>
      <c r="F10" s="80">
        <v>0.051446759259259234</v>
      </c>
      <c r="G10" s="81">
        <f t="shared" si="1"/>
        <v>3</v>
      </c>
      <c r="H10" s="80">
        <f t="shared" si="2"/>
        <v>0.07098379629629625</v>
      </c>
      <c r="I10" s="79" t="s">
        <v>68</v>
      </c>
      <c r="J10" s="82">
        <v>2</v>
      </c>
      <c r="K10" s="63">
        <f t="shared" si="3"/>
        <v>74.08333333333331</v>
      </c>
      <c r="L10" s="63">
        <f t="shared" si="4"/>
        <v>1.2347222222222218</v>
      </c>
    </row>
    <row r="11" spans="1:12" ht="17.25" customHeight="1">
      <c r="A11" s="57">
        <v>4</v>
      </c>
      <c r="B11" s="58" t="s">
        <v>45</v>
      </c>
      <c r="C11" s="79">
        <v>1966</v>
      </c>
      <c r="D11" s="80">
        <v>0.02083333333333337</v>
      </c>
      <c r="E11" s="81">
        <f t="shared" si="0"/>
        <v>4</v>
      </c>
      <c r="F11" s="80">
        <v>0.05502314814814813</v>
      </c>
      <c r="G11" s="81">
        <f t="shared" si="1"/>
        <v>4</v>
      </c>
      <c r="H11" s="80">
        <f t="shared" si="2"/>
        <v>0.0758564814814815</v>
      </c>
      <c r="I11" s="79" t="s">
        <v>68</v>
      </c>
      <c r="J11" s="82">
        <v>3</v>
      </c>
      <c r="K11" s="63">
        <f t="shared" si="3"/>
        <v>79.23333333333332</v>
      </c>
      <c r="L11" s="63">
        <f t="shared" si="4"/>
        <v>1.3205555555555553</v>
      </c>
    </row>
    <row r="12" spans="1:12" ht="17.25" customHeight="1">
      <c r="A12" s="57">
        <v>5</v>
      </c>
      <c r="B12" s="61" t="s">
        <v>53</v>
      </c>
      <c r="C12" s="83">
        <v>1974</v>
      </c>
      <c r="D12" s="80">
        <v>0.021018518518518547</v>
      </c>
      <c r="E12" s="81">
        <f t="shared" si="0"/>
        <v>5</v>
      </c>
      <c r="F12" s="80">
        <v>0.056574074074074</v>
      </c>
      <c r="G12" s="81">
        <f t="shared" si="1"/>
        <v>5</v>
      </c>
      <c r="H12" s="80">
        <f t="shared" si="2"/>
        <v>0.07759259259259255</v>
      </c>
      <c r="I12" s="79" t="s">
        <v>69</v>
      </c>
      <c r="J12" s="82">
        <v>1</v>
      </c>
      <c r="K12" s="63">
        <f t="shared" si="3"/>
        <v>81.46666666666654</v>
      </c>
      <c r="L12" s="63">
        <f t="shared" si="4"/>
        <v>1.3577777777777758</v>
      </c>
    </row>
    <row r="13" ht="17.25" customHeight="1">
      <c r="I13"/>
    </row>
    <row r="14" spans="1:9" ht="17.25" customHeight="1">
      <c r="A14" s="21" t="s">
        <v>70</v>
      </c>
      <c r="I14"/>
    </row>
    <row r="15" spans="1:9" ht="17.25" customHeight="1">
      <c r="A15" s="84" t="s">
        <v>12</v>
      </c>
      <c r="I15"/>
    </row>
  </sheetData>
  <sheetProtection selectLockedCells="1" selectUnlockedCells="1"/>
  <hyperlinks>
    <hyperlink ref="A15" r:id="rId1" display="© www.free-eagle.at"/>
  </hyperlink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Richter</dc:creator>
  <cp:keywords/>
  <dc:description/>
  <cp:lastModifiedBy/>
  <cp:lastPrinted>2015-07-31T11:39:28Z</cp:lastPrinted>
  <dcterms:created xsi:type="dcterms:W3CDTF">2013-08-04T11:39:50Z</dcterms:created>
  <dcterms:modified xsi:type="dcterms:W3CDTF">2017-08-06T21:33:57Z</dcterms:modified>
  <cp:category/>
  <cp:version/>
  <cp:contentType/>
  <cp:contentStatus/>
  <cp:revision>19</cp:revision>
</cp:coreProperties>
</file>