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3" sheetId="1" r:id="rId1"/>
    <sheet name="Größen" sheetId="2" r:id="rId2"/>
    <sheet name="Größen Windbreaker" sheetId="3" r:id="rId3"/>
  </sheets>
  <definedNames>
    <definedName name="_xlnm.Print_Area" localSheetId="0">'2013'!$A$1:$K$87</definedName>
  </definedNames>
  <calcPr fullCalcOnLoad="1"/>
</workbook>
</file>

<file path=xl/sharedStrings.xml><?xml version="1.0" encoding="utf-8"?>
<sst xmlns="http://schemas.openxmlformats.org/spreadsheetml/2006/main" count="161" uniqueCount="110">
  <si>
    <t>Name:</t>
  </si>
  <si>
    <t>(pro Sportler 1 Bestellblatt)</t>
  </si>
  <si>
    <t>Allgemeine Informationen: (bitte aufmerksam lesen!)</t>
  </si>
  <si>
    <t>Stk.</t>
  </si>
  <si>
    <t>Kategorie</t>
  </si>
  <si>
    <t>Beschreibung</t>
  </si>
  <si>
    <t>Material</t>
  </si>
  <si>
    <t>Größe</t>
  </si>
  <si>
    <t>Einzelpreis</t>
  </si>
  <si>
    <t>Gesamt</t>
  </si>
  <si>
    <t>Lieferant</t>
  </si>
  <si>
    <t>Bike</t>
  </si>
  <si>
    <t>Lauf</t>
  </si>
  <si>
    <t>Freizeit</t>
  </si>
  <si>
    <t>FREE EAGLE Logo auf Badehose/Badeanzug gestickt</t>
  </si>
  <si>
    <t>Teamkauf</t>
  </si>
  <si>
    <t>Polo Shirt, Orange mit gesticktem Logo (Fruit of the Loom)</t>
  </si>
  <si>
    <t>Sweater mit Bauchtaschen und gesticktem Logo;
durchgehender Zipp</t>
  </si>
  <si>
    <t>Haube mit FE Logo</t>
  </si>
  <si>
    <t>uni</t>
  </si>
  <si>
    <t>Baseballkappe schwarz, mit gesticktem Logo in Orange</t>
  </si>
  <si>
    <t xml:space="preserve">Kleingedrucktes: </t>
  </si>
  <si>
    <t xml:space="preserve">Wir bestellen ausschließlich bedarfsorientiert nach deinen Vorstellungen bei unseren Lieferanten. </t>
  </si>
  <si>
    <r>
      <t>Zahlung:</t>
    </r>
    <r>
      <rPr>
        <sz val="10"/>
        <rFont val="Arial"/>
        <family val="2"/>
      </rPr>
      <t xml:space="preserve"> Du bekommst ca. 2 Wochen vor Übergabe ein Mail mit der Zahlungsaufforderung (ausschließlich per Überweisung).</t>
    </r>
  </si>
  <si>
    <t>Größen für Lauf &amp; TRI &amp; Rad</t>
  </si>
  <si>
    <t>Größen</t>
  </si>
  <si>
    <t>"00"</t>
  </si>
  <si>
    <t>Größen für Windbraker</t>
  </si>
  <si>
    <t>passt für ca. Brustumfang [cm]</t>
  </si>
  <si>
    <t>XS</t>
  </si>
  <si>
    <t>S</t>
  </si>
  <si>
    <t>bis ca. 90cm</t>
  </si>
  <si>
    <t>M</t>
  </si>
  <si>
    <t>90-100</t>
  </si>
  <si>
    <t>bei 90cm gut passend, bei 100 schon sehr anliegend, geschmacksfrage</t>
  </si>
  <si>
    <t>L</t>
  </si>
  <si>
    <t>100cm</t>
  </si>
  <si>
    <t>sitzt bequem</t>
  </si>
  <si>
    <t>XL</t>
  </si>
  <si>
    <t>115cm</t>
  </si>
  <si>
    <t>sitzt gut passend, anliegend</t>
  </si>
  <si>
    <t>XXL</t>
  </si>
  <si>
    <t>115cm und größer</t>
  </si>
  <si>
    <t>Kurzarm Trikot, 3/4 Zipp, 3 Rückentaschen</t>
  </si>
  <si>
    <t>Kurzarm Trikot, durchgehender Zipp, 3 Rückentaschen</t>
  </si>
  <si>
    <t>Windbreaker ärmellos leicht (wasser u. windabw.), 1 Zipp RT</t>
  </si>
  <si>
    <t>Windbreaker mit Ärmel leicht (wasser u. windabw.), 1 Zipp RT</t>
  </si>
  <si>
    <t>Sporthose</t>
  </si>
  <si>
    <t>Short Tights</t>
  </si>
  <si>
    <t>Tri</t>
  </si>
  <si>
    <t>EK</t>
  </si>
  <si>
    <t>Winter</t>
  </si>
  <si>
    <t xml:space="preserve">Anprobe: </t>
  </si>
  <si>
    <t xml:space="preserve">Alle Dressen im exklusiven FREE EAGLE 4.0 Design </t>
  </si>
  <si>
    <t xml:space="preserve">Markenqualität mit Funktionsmaterialien! </t>
  </si>
  <si>
    <t xml:space="preserve">Unser Zeitplan: Bestellmöglichkeit bis 15. April, Lieferung ca. nach 6-8 Wochen </t>
  </si>
  <si>
    <t>Bezahlung: Vor Lieferung auf Anforderung.</t>
  </si>
  <si>
    <t>Sommer</t>
  </si>
  <si>
    <t>2) Für die Waldviertler in Horn oder Drosendorf (checkt Harald, Info folgt)</t>
  </si>
  <si>
    <t>Größen nach internationalem Standard wählbar (XS - XXL); Hinweise siehe Tabelle "Größen" bzw. "Größen Windbreaker"</t>
  </si>
  <si>
    <t>Wer schon Panzeri Trikots hatte kann diese übersetzen (zB Gr. 4 entspricht etwa M usw.)</t>
  </si>
  <si>
    <t>Shirt eng anliegend (lang)</t>
  </si>
  <si>
    <t>Shirt eng anliegend (kurz)</t>
  </si>
  <si>
    <t>Lauf T-Shirt Kurzarm</t>
  </si>
  <si>
    <t>Radhose ohne Träger (mit Sitzpolster) Damen</t>
  </si>
  <si>
    <t>Radhose ohne Träger (mit Sitzpolster) Herren</t>
  </si>
  <si>
    <t>Radhose 3/4 mit Träger (mit Sitzpolster) Damen</t>
  </si>
  <si>
    <t>Radhose 3/4 mit Träger (mit Sitzpolster) Herren</t>
  </si>
  <si>
    <t>Winter Rad Trägerhose Lang (mit Sitzposter) Damen</t>
  </si>
  <si>
    <t>Winter Rad Trägerhose Lang (mit Sitzposter) Herren</t>
  </si>
  <si>
    <t>Tripants Tights unisex (mit leichtem Sitzpolster und Rückentasche)</t>
  </si>
  <si>
    <t>Trikot ärmellos, durchgehender Zipp, 3 Rückentaschen</t>
  </si>
  <si>
    <t>Langarm Trikot, durchgehender Zipp, 3 Rückentaschen</t>
  </si>
  <si>
    <t>Radhose mit Träger (mit Sitzpolster) Damen</t>
  </si>
  <si>
    <t>Radhose mit Träger (mit Sitzpolster) Herren</t>
  </si>
  <si>
    <r>
      <t xml:space="preserve"> - Fragen: Walter 0699 121 47 159 (</t>
    </r>
    <r>
      <rPr>
        <sz val="10"/>
        <rFont val="Arial"/>
        <family val="2"/>
      </rPr>
      <t>Paul 0664 615 3992)</t>
    </r>
  </si>
  <si>
    <t>Aus organisatorischen Gründen ausnahmslos keine Barzahlung bei Abholung!!!</t>
  </si>
  <si>
    <t>Formel</t>
  </si>
  <si>
    <t xml:space="preserve">1) Bei Walter (Stockerau) bei Paul (Wien) </t>
  </si>
  <si>
    <t>Lieferung: Selbstabholung in Wien, Stockerau, Waldviertel (bitte angeben), oder nach Vereinbarung</t>
  </si>
  <si>
    <t>Sonderrabatt für deine erste Bestellung der neuen Trikots. Dein Sonderrabatt richtet sich nach deinem Bestellwert.</t>
  </si>
  <si>
    <t>Zwischensumme:</t>
  </si>
  <si>
    <t>Dein Super Sahne Sonderrabatt:</t>
  </si>
  <si>
    <t>Zu bezahlen:</t>
  </si>
  <si>
    <t>Kommentar</t>
  </si>
  <si>
    <t>XXS</t>
  </si>
  <si>
    <t>alte Panzeri
 Größen</t>
  </si>
  <si>
    <t>Körpergröße
 (cm)</t>
  </si>
  <si>
    <t>Was ist zu tun: Trage deinen Namen, Stückzahl beim gewünschten Teil und die Größe ein. Füge ev. einen Kommentar ein.</t>
  </si>
  <si>
    <t>165-170</t>
  </si>
  <si>
    <t>Radsportsocken (4 Grössen 38/39, 40/41, 42/43, 44/45)</t>
  </si>
  <si>
    <t>Underwear Trikot (Netzunterleiberl weiß)</t>
  </si>
  <si>
    <t>Tritop Herren mit 3 Taschen</t>
  </si>
  <si>
    <t>Tritop Damen mit 3 Taschen (mit Bustier)</t>
  </si>
  <si>
    <t>Tri Einteiler Herren (mit leichtem Sitzpolster und Netzrückentasche)</t>
  </si>
  <si>
    <t>Lauf Träger Damen/Herren unisex</t>
  </si>
  <si>
    <t>Varianten: 3/4 Zipp; ohne Rückentaschen</t>
  </si>
  <si>
    <t>Osterhasenzusatzrabatt:</t>
  </si>
  <si>
    <t>Bestellliste für FREE EAGLE Trikots 2013.1</t>
  </si>
  <si>
    <r>
      <t xml:space="preserve">bis 99 EUR 7%, 100 - 149 EUR 15%, ab 150 EUR 20% </t>
    </r>
    <r>
      <rPr>
        <b/>
        <sz val="10"/>
        <color indexed="10"/>
        <rFont val="Arial"/>
        <family val="2"/>
      </rPr>
      <t xml:space="preserve">und zusätzlich darauf nochmals 5% Osterhasenbonus. </t>
    </r>
  </si>
  <si>
    <t>Langarm Übergangszeit, durchgehender Zipp, 3 Rückentaschen</t>
  </si>
  <si>
    <t>Übergang</t>
  </si>
  <si>
    <t>Langarm Winter, durchgehender Zipp, 3 Rückentaschen</t>
  </si>
  <si>
    <r>
      <t>Rad-Handschuhe</t>
    </r>
    <r>
      <rPr>
        <b/>
        <sz val="10"/>
        <rFont val="Arial"/>
        <family val="2"/>
      </rPr>
      <t xml:space="preserve"> ohne</t>
    </r>
    <r>
      <rPr>
        <sz val="10"/>
        <rFont val="Arial"/>
        <family val="2"/>
      </rPr>
      <t xml:space="preserve"> Klettverschluss (kurz)</t>
    </r>
  </si>
  <si>
    <t>Ärmlinge (FREE EAGLE 4.0 Style: links orange, rechts weiß)</t>
  </si>
  <si>
    <t>Leggings (lang)</t>
  </si>
  <si>
    <t>Leggings (3/4 lang)</t>
  </si>
  <si>
    <t>Tri Einteiler Damen (mit Bustier; leichter Sitzpolster und Netzrückentasche)</t>
  </si>
  <si>
    <t>beigestellt</t>
  </si>
  <si>
    <t>Sonstiges was du uns sagen willst: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</si>
</sst>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"/>
    <numFmt numFmtId="165" formatCode="0.000"/>
    <numFmt numFmtId="166" formatCode="0.0"/>
    <numFmt numFmtId="167" formatCode="0.0%"/>
  </numFmts>
  <fonts count="44"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top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2" fontId="0" fillId="0" borderId="13" xfId="0" applyNumberForma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/>
    </xf>
    <xf numFmtId="9" fontId="0" fillId="33" borderId="18" xfId="49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18" xfId="49" applyFont="1" applyFill="1" applyBorder="1" applyAlignment="1">
      <alignment/>
    </xf>
    <xf numFmtId="0" fontId="0" fillId="35" borderId="0" xfId="0" applyFill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9">
    <dxf>
      <fill>
        <patternFill>
          <bgColor rgb="FFFF0000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2066925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10</xdr:col>
      <xdr:colOff>123825</xdr:colOff>
      <xdr:row>42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9350"/>
          <a:ext cx="8153400" cy="467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2"/>
  <sheetViews>
    <sheetView tabSelected="1" zoomScalePageLayoutView="0" workbookViewId="0" topLeftCell="A1">
      <selection activeCell="K30" sqref="K30"/>
    </sheetView>
  </sheetViews>
  <sheetFormatPr defaultColWidth="11.421875" defaultRowHeight="12.75"/>
  <cols>
    <col min="1" max="1" width="7.7109375" style="0" customWidth="1"/>
    <col min="3" max="3" width="63.140625" style="0" customWidth="1"/>
    <col min="4" max="4" width="10.8515625" style="0" customWidth="1"/>
    <col min="5" max="5" width="8.8515625" style="0" customWidth="1"/>
    <col min="6" max="6" width="14.8515625" style="0" customWidth="1"/>
    <col min="7" max="7" width="12.140625" style="0" customWidth="1"/>
    <col min="8" max="8" width="7.421875" style="0" hidden="1" customWidth="1"/>
    <col min="9" max="10" width="11.421875" style="0" hidden="1" customWidth="1"/>
    <col min="11" max="11" width="18.8515625" style="0" customWidth="1"/>
  </cols>
  <sheetData>
    <row r="6" ht="20.25">
      <c r="A6" s="1" t="s">
        <v>98</v>
      </c>
    </row>
    <row r="8" spans="1:3" ht="12.75">
      <c r="A8" t="s">
        <v>0</v>
      </c>
      <c r="B8" s="30"/>
      <c r="C8" s="2" t="s">
        <v>1</v>
      </c>
    </row>
    <row r="10" ht="12.75">
      <c r="A10" s="3" t="s">
        <v>2</v>
      </c>
    </row>
    <row r="11" ht="12.75">
      <c r="A11" s="4" t="s">
        <v>53</v>
      </c>
    </row>
    <row r="12" ht="12.75">
      <c r="A12" s="4" t="s">
        <v>54</v>
      </c>
    </row>
    <row r="14" ht="12.75">
      <c r="A14" s="4" t="s">
        <v>59</v>
      </c>
    </row>
    <row r="15" ht="12.75">
      <c r="A15" s="4" t="s">
        <v>60</v>
      </c>
    </row>
    <row r="16" ht="12.75">
      <c r="A16" s="4"/>
    </row>
    <row r="17" ht="12.75">
      <c r="A17" s="4" t="s">
        <v>52</v>
      </c>
    </row>
    <row r="18" ht="12.75">
      <c r="A18" s="4" t="s">
        <v>78</v>
      </c>
    </row>
    <row r="19" ht="12.75">
      <c r="A19" s="4" t="s">
        <v>58</v>
      </c>
    </row>
    <row r="20" ht="12.75">
      <c r="A20" s="4" t="s">
        <v>55</v>
      </c>
    </row>
    <row r="21" ht="12.75">
      <c r="A21" s="4" t="s">
        <v>56</v>
      </c>
    </row>
    <row r="22" ht="12.75">
      <c r="A22" s="4" t="s">
        <v>79</v>
      </c>
    </row>
    <row r="23" ht="12.75">
      <c r="A23" s="4"/>
    </row>
    <row r="24" ht="12.75">
      <c r="A24" s="2" t="s">
        <v>80</v>
      </c>
    </row>
    <row r="25" ht="12.75">
      <c r="A25" s="2" t="s">
        <v>99</v>
      </c>
    </row>
    <row r="26" ht="12.75">
      <c r="A26" s="2"/>
    </row>
    <row r="27" ht="12.75">
      <c r="A27" s="4" t="s">
        <v>88</v>
      </c>
    </row>
    <row r="28" ht="12.75">
      <c r="A28" s="4"/>
    </row>
    <row r="29" spans="1:11" s="4" customFormat="1" ht="13.5" thickBot="1">
      <c r="A29" s="28" t="s">
        <v>3</v>
      </c>
      <c r="B29" s="22" t="s">
        <v>4</v>
      </c>
      <c r="C29" s="22" t="s">
        <v>5</v>
      </c>
      <c r="D29" s="22" t="s">
        <v>6</v>
      </c>
      <c r="E29" s="28" t="s">
        <v>7</v>
      </c>
      <c r="F29" s="22" t="s">
        <v>8</v>
      </c>
      <c r="G29" s="22" t="s">
        <v>9</v>
      </c>
      <c r="H29" s="22" t="s">
        <v>77</v>
      </c>
      <c r="I29" s="23" t="s">
        <v>10</v>
      </c>
      <c r="J29" s="23" t="s">
        <v>50</v>
      </c>
      <c r="K29" s="28" t="s">
        <v>84</v>
      </c>
    </row>
    <row r="30" spans="1:11" s="4" customFormat="1" ht="13.5" thickTop="1">
      <c r="A30" s="32"/>
      <c r="B30" s="4" t="s">
        <v>11</v>
      </c>
      <c r="C30" s="4" t="s">
        <v>71</v>
      </c>
      <c r="D30" s="4" t="s">
        <v>57</v>
      </c>
      <c r="E30" s="32"/>
      <c r="F30" s="8">
        <f>ROUNDUP(J30,0)</f>
        <v>35</v>
      </c>
      <c r="G30" s="9">
        <f>F30*A30</f>
        <v>0</v>
      </c>
      <c r="H30" s="4">
        <f>IF(A30&lt;&gt;"",IF(E30&lt;&gt;"",1,2),0)</f>
        <v>0</v>
      </c>
      <c r="J30" s="4">
        <v>34.44</v>
      </c>
      <c r="K30" s="34"/>
    </row>
    <row r="31" spans="1:11" s="4" customFormat="1" ht="12.75">
      <c r="A31" s="32"/>
      <c r="B31" s="4" t="s">
        <v>11</v>
      </c>
      <c r="C31" s="4" t="s">
        <v>43</v>
      </c>
      <c r="D31" s="4" t="s">
        <v>57</v>
      </c>
      <c r="E31" s="32"/>
      <c r="F31" s="8">
        <f aca="true" t="shared" si="0" ref="F31:F67">ROUNDUP(J31,0)</f>
        <v>38</v>
      </c>
      <c r="G31" s="9">
        <f>F31*A31</f>
        <v>0</v>
      </c>
      <c r="H31" s="4">
        <f aca="true" t="shared" si="1" ref="H31:H74">IF(A31&lt;&gt;"",IF(E31&lt;&gt;"",1,2),0)</f>
        <v>0</v>
      </c>
      <c r="J31" s="4">
        <v>37.92</v>
      </c>
      <c r="K31" s="34"/>
    </row>
    <row r="32" spans="1:11" s="4" customFormat="1" ht="12.75">
      <c r="A32" s="32"/>
      <c r="B32" s="4" t="s">
        <v>11</v>
      </c>
      <c r="C32" s="4" t="s">
        <v>44</v>
      </c>
      <c r="D32" s="4" t="s">
        <v>57</v>
      </c>
      <c r="E32" s="32"/>
      <c r="F32" s="8">
        <f t="shared" si="0"/>
        <v>39</v>
      </c>
      <c r="G32" s="9">
        <f>F32*A32</f>
        <v>0</v>
      </c>
      <c r="H32" s="4">
        <f t="shared" si="1"/>
        <v>0</v>
      </c>
      <c r="J32" s="4">
        <v>38.879999999999995</v>
      </c>
      <c r="K32" s="34"/>
    </row>
    <row r="33" spans="1:11" s="4" customFormat="1" ht="12.75">
      <c r="A33" s="32"/>
      <c r="B33" s="4" t="s">
        <v>11</v>
      </c>
      <c r="C33" s="4" t="s">
        <v>72</v>
      </c>
      <c r="D33" s="4" t="s">
        <v>57</v>
      </c>
      <c r="E33" s="32"/>
      <c r="F33" s="8">
        <f t="shared" si="0"/>
        <v>42</v>
      </c>
      <c r="G33" s="9">
        <f>F33*A33</f>
        <v>0</v>
      </c>
      <c r="H33" s="4">
        <f t="shared" si="1"/>
        <v>0</v>
      </c>
      <c r="J33" s="4">
        <v>41.76</v>
      </c>
      <c r="K33" s="34"/>
    </row>
    <row r="34" spans="1:11" s="4" customFormat="1" ht="12.75">
      <c r="A34" s="32"/>
      <c r="B34" s="4" t="s">
        <v>11</v>
      </c>
      <c r="C34" s="4" t="s">
        <v>100</v>
      </c>
      <c r="D34" s="4" t="s">
        <v>101</v>
      </c>
      <c r="E34" s="32"/>
      <c r="F34" s="8">
        <v>60</v>
      </c>
      <c r="G34" s="9">
        <f>F34*A34</f>
        <v>0</v>
      </c>
      <c r="H34" s="4">
        <f t="shared" si="1"/>
        <v>0</v>
      </c>
      <c r="K34" s="34"/>
    </row>
    <row r="35" spans="1:11" s="4" customFormat="1" ht="12.75">
      <c r="A35" s="32"/>
      <c r="B35" s="4" t="s">
        <v>11</v>
      </c>
      <c r="C35" s="4" t="s">
        <v>102</v>
      </c>
      <c r="D35" s="4" t="s">
        <v>51</v>
      </c>
      <c r="E35" s="32"/>
      <c r="F35" s="8">
        <v>65</v>
      </c>
      <c r="G35" s="9">
        <f>F35*A35</f>
        <v>0</v>
      </c>
      <c r="H35" s="4">
        <f>IF(A35&lt;&gt;"",IF(E35&lt;&gt;"",1,2),0)</f>
        <v>0</v>
      </c>
      <c r="K35" s="34"/>
    </row>
    <row r="36" spans="1:11" s="4" customFormat="1" ht="12.75">
      <c r="A36" s="29"/>
      <c r="E36" s="29"/>
      <c r="F36" s="8"/>
      <c r="G36" s="9"/>
      <c r="K36" s="29"/>
    </row>
    <row r="37" spans="1:11" s="4" customFormat="1" ht="12.75">
      <c r="A37" s="32"/>
      <c r="B37" s="4" t="s">
        <v>11</v>
      </c>
      <c r="C37" s="4" t="s">
        <v>73</v>
      </c>
      <c r="E37" s="32"/>
      <c r="F37" s="8">
        <f t="shared" si="0"/>
        <v>48</v>
      </c>
      <c r="G37" s="9">
        <f aca="true" t="shared" si="2" ref="G37:G44">F37*A37</f>
        <v>0</v>
      </c>
      <c r="H37" s="4">
        <f t="shared" si="1"/>
        <v>0</v>
      </c>
      <c r="J37" s="4">
        <v>47.879999999999995</v>
      </c>
      <c r="K37" s="34"/>
    </row>
    <row r="38" spans="1:11" s="4" customFormat="1" ht="12.75">
      <c r="A38" s="32"/>
      <c r="B38" s="4" t="s">
        <v>11</v>
      </c>
      <c r="C38" s="4" t="s">
        <v>74</v>
      </c>
      <c r="E38" s="32"/>
      <c r="F38" s="8">
        <f>ROUNDUP(J38,0)</f>
        <v>48</v>
      </c>
      <c r="G38" s="9">
        <f t="shared" si="2"/>
        <v>0</v>
      </c>
      <c r="H38" s="4">
        <f t="shared" si="1"/>
        <v>0</v>
      </c>
      <c r="J38" s="4">
        <v>47.879999999999995</v>
      </c>
      <c r="K38" s="34"/>
    </row>
    <row r="39" spans="1:11" s="4" customFormat="1" ht="12.75">
      <c r="A39" s="32"/>
      <c r="B39" s="4" t="s">
        <v>11</v>
      </c>
      <c r="C39" s="4" t="s">
        <v>64</v>
      </c>
      <c r="E39" s="32"/>
      <c r="F39" s="8">
        <f t="shared" si="0"/>
        <v>42</v>
      </c>
      <c r="G39" s="9">
        <f t="shared" si="2"/>
        <v>0</v>
      </c>
      <c r="H39" s="4">
        <f t="shared" si="1"/>
        <v>0</v>
      </c>
      <c r="J39" s="4">
        <v>41.16</v>
      </c>
      <c r="K39" s="34"/>
    </row>
    <row r="40" spans="1:11" s="4" customFormat="1" ht="12.75">
      <c r="A40" s="32"/>
      <c r="B40" s="4" t="s">
        <v>11</v>
      </c>
      <c r="C40" s="4" t="s">
        <v>65</v>
      </c>
      <c r="E40" s="32"/>
      <c r="F40" s="8">
        <f>ROUNDUP(J40,0)</f>
        <v>42</v>
      </c>
      <c r="G40" s="9">
        <f t="shared" si="2"/>
        <v>0</v>
      </c>
      <c r="H40" s="4">
        <f t="shared" si="1"/>
        <v>0</v>
      </c>
      <c r="J40" s="4">
        <v>41.16</v>
      </c>
      <c r="K40" s="34"/>
    </row>
    <row r="41" spans="1:11" s="4" customFormat="1" ht="12.75">
      <c r="A41" s="32"/>
      <c r="B41" s="4" t="s">
        <v>11</v>
      </c>
      <c r="C41" s="4" t="s">
        <v>66</v>
      </c>
      <c r="E41" s="32"/>
      <c r="F41" s="8">
        <f t="shared" si="0"/>
        <v>55</v>
      </c>
      <c r="G41" s="9">
        <f t="shared" si="2"/>
        <v>0</v>
      </c>
      <c r="H41" s="4">
        <f t="shared" si="1"/>
        <v>0</v>
      </c>
      <c r="J41" s="4">
        <v>54.3</v>
      </c>
      <c r="K41" s="34"/>
    </row>
    <row r="42" spans="1:11" s="4" customFormat="1" ht="12.75">
      <c r="A42" s="32"/>
      <c r="B42" s="4" t="s">
        <v>11</v>
      </c>
      <c r="C42" s="4" t="s">
        <v>67</v>
      </c>
      <c r="E42" s="32"/>
      <c r="F42" s="8">
        <f>ROUNDUP(J42,0)</f>
        <v>55</v>
      </c>
      <c r="G42" s="9">
        <f t="shared" si="2"/>
        <v>0</v>
      </c>
      <c r="H42" s="4">
        <f t="shared" si="1"/>
        <v>0</v>
      </c>
      <c r="J42" s="4">
        <v>54.3</v>
      </c>
      <c r="K42" s="34"/>
    </row>
    <row r="43" spans="1:11" s="4" customFormat="1" ht="12.75">
      <c r="A43" s="32"/>
      <c r="B43" s="4" t="s">
        <v>11</v>
      </c>
      <c r="C43" s="4" t="s">
        <v>68</v>
      </c>
      <c r="D43" s="4" t="s">
        <v>51</v>
      </c>
      <c r="E43" s="32"/>
      <c r="F43" s="8">
        <f t="shared" si="0"/>
        <v>80</v>
      </c>
      <c r="G43" s="9">
        <f t="shared" si="2"/>
        <v>0</v>
      </c>
      <c r="H43" s="4">
        <f t="shared" si="1"/>
        <v>0</v>
      </c>
      <c r="J43" s="4">
        <v>79.55999999999999</v>
      </c>
      <c r="K43" s="34"/>
    </row>
    <row r="44" spans="1:11" s="4" customFormat="1" ht="12.75">
      <c r="A44" s="32"/>
      <c r="B44" s="4" t="s">
        <v>11</v>
      </c>
      <c r="C44" s="4" t="s">
        <v>69</v>
      </c>
      <c r="D44" s="4" t="s">
        <v>51</v>
      </c>
      <c r="E44" s="32"/>
      <c r="F44" s="8">
        <f>ROUNDUP(J44,0)</f>
        <v>80</v>
      </c>
      <c r="G44" s="9">
        <f t="shared" si="2"/>
        <v>0</v>
      </c>
      <c r="H44" s="4">
        <f t="shared" si="1"/>
        <v>0</v>
      </c>
      <c r="J44" s="4">
        <v>79.55999999999999</v>
      </c>
      <c r="K44" s="34"/>
    </row>
    <row r="45" spans="1:11" s="4" customFormat="1" ht="12.75">
      <c r="A45" s="29"/>
      <c r="E45" s="29"/>
      <c r="F45" s="8"/>
      <c r="G45" s="9"/>
      <c r="K45" s="29"/>
    </row>
    <row r="46" spans="1:11" s="4" customFormat="1" ht="12.75">
      <c r="A46" s="32"/>
      <c r="B46" s="4" t="s">
        <v>11</v>
      </c>
      <c r="C46" s="4" t="s">
        <v>45</v>
      </c>
      <c r="E46" s="32"/>
      <c r="F46" s="8">
        <f>ROUNDUP(J46,0)</f>
        <v>47</v>
      </c>
      <c r="G46" s="9">
        <f>F46*A46</f>
        <v>0</v>
      </c>
      <c r="H46" s="4">
        <f t="shared" si="1"/>
        <v>0</v>
      </c>
      <c r="J46" s="4">
        <v>46.8</v>
      </c>
      <c r="K46" s="34"/>
    </row>
    <row r="47" spans="1:11" s="4" customFormat="1" ht="12.75">
      <c r="A47" s="32"/>
      <c r="B47" s="4" t="s">
        <v>11</v>
      </c>
      <c r="C47" s="4" t="s">
        <v>46</v>
      </c>
      <c r="E47" s="32"/>
      <c r="F47" s="8">
        <f t="shared" si="0"/>
        <v>60</v>
      </c>
      <c r="G47" s="9">
        <f>F47*A47</f>
        <v>0</v>
      </c>
      <c r="H47" s="4">
        <f t="shared" si="1"/>
        <v>0</v>
      </c>
      <c r="J47" s="4">
        <v>59.279999999999994</v>
      </c>
      <c r="K47" s="34"/>
    </row>
    <row r="48" spans="1:11" s="4" customFormat="1" ht="12.75">
      <c r="A48" s="29"/>
      <c r="E48" s="29"/>
      <c r="F48" s="8"/>
      <c r="G48" s="9"/>
      <c r="K48" s="29"/>
    </row>
    <row r="49" spans="1:11" s="4" customFormat="1" ht="12.75">
      <c r="A49" s="32"/>
      <c r="B49" s="4" t="s">
        <v>11</v>
      </c>
      <c r="C49" s="4" t="s">
        <v>103</v>
      </c>
      <c r="E49" s="32"/>
      <c r="F49" s="8">
        <f>ROUNDUP(J49,0)</f>
        <v>22</v>
      </c>
      <c r="G49" s="9">
        <f>F49*A49</f>
        <v>0</v>
      </c>
      <c r="H49" s="4">
        <f t="shared" si="1"/>
        <v>0</v>
      </c>
      <c r="J49" s="4">
        <v>21.6</v>
      </c>
      <c r="K49" s="34"/>
    </row>
    <row r="50" spans="1:11" s="4" customFormat="1" ht="12.75">
      <c r="A50" s="32"/>
      <c r="B50" s="4" t="s">
        <v>11</v>
      </c>
      <c r="C50" s="4" t="s">
        <v>90</v>
      </c>
      <c r="E50" s="32"/>
      <c r="F50" s="8">
        <f t="shared" si="0"/>
        <v>6</v>
      </c>
      <c r="G50" s="9">
        <f>F50*A50</f>
        <v>0</v>
      </c>
      <c r="H50" s="4">
        <f t="shared" si="1"/>
        <v>0</v>
      </c>
      <c r="J50" s="4">
        <v>5.52</v>
      </c>
      <c r="K50" s="34"/>
    </row>
    <row r="51" spans="1:11" s="4" customFormat="1" ht="12.75">
      <c r="A51" s="32"/>
      <c r="B51" s="4" t="s">
        <v>11</v>
      </c>
      <c r="C51" s="4" t="s">
        <v>104</v>
      </c>
      <c r="E51" s="32"/>
      <c r="F51" s="8">
        <f t="shared" si="0"/>
        <v>13</v>
      </c>
      <c r="G51" s="9">
        <f>F51*A51</f>
        <v>0</v>
      </c>
      <c r="H51" s="4">
        <f t="shared" si="1"/>
        <v>0</v>
      </c>
      <c r="J51" s="4">
        <v>12.12</v>
      </c>
      <c r="K51" s="34"/>
    </row>
    <row r="52" spans="1:11" s="4" customFormat="1" ht="12.75">
      <c r="A52" s="32"/>
      <c r="B52" s="4" t="s">
        <v>11</v>
      </c>
      <c r="C52" s="4" t="s">
        <v>91</v>
      </c>
      <c r="E52" s="32"/>
      <c r="F52" s="8">
        <f t="shared" si="0"/>
        <v>11</v>
      </c>
      <c r="G52" s="9">
        <f>F52*A52</f>
        <v>0</v>
      </c>
      <c r="H52" s="4">
        <f t="shared" si="1"/>
        <v>0</v>
      </c>
      <c r="J52" s="4">
        <v>10.56</v>
      </c>
      <c r="K52" s="34"/>
    </row>
    <row r="53" spans="1:11" s="4" customFormat="1" ht="12.75">
      <c r="A53" s="29"/>
      <c r="E53" s="29"/>
      <c r="F53" s="8"/>
      <c r="G53" s="9"/>
      <c r="K53" s="29"/>
    </row>
    <row r="54" spans="1:11" s="4" customFormat="1" ht="12.75">
      <c r="A54" s="32"/>
      <c r="B54" s="4" t="s">
        <v>49</v>
      </c>
      <c r="C54" s="4" t="s">
        <v>70</v>
      </c>
      <c r="E54" s="32"/>
      <c r="F54" s="8">
        <f t="shared" si="0"/>
        <v>35</v>
      </c>
      <c r="G54" s="9">
        <f>F54*A54</f>
        <v>0</v>
      </c>
      <c r="H54" s="4">
        <f t="shared" si="1"/>
        <v>0</v>
      </c>
      <c r="J54" s="4">
        <v>34.02</v>
      </c>
      <c r="K54" s="34"/>
    </row>
    <row r="55" spans="1:12" s="4" customFormat="1" ht="12.75">
      <c r="A55" s="32"/>
      <c r="B55" s="4" t="s">
        <v>49</v>
      </c>
      <c r="C55" s="4" t="s">
        <v>92</v>
      </c>
      <c r="E55" s="32"/>
      <c r="F55" s="8">
        <f t="shared" si="0"/>
        <v>45</v>
      </c>
      <c r="G55" s="9">
        <f>F55*A55</f>
        <v>0</v>
      </c>
      <c r="H55" s="4">
        <f t="shared" si="1"/>
        <v>0</v>
      </c>
      <c r="J55" s="4">
        <v>44.22</v>
      </c>
      <c r="K55" s="34"/>
      <c r="L55" s="4" t="s">
        <v>96</v>
      </c>
    </row>
    <row r="56" spans="1:11" s="4" customFormat="1" ht="12.75">
      <c r="A56" s="32"/>
      <c r="B56" s="4" t="s">
        <v>49</v>
      </c>
      <c r="C56" s="4" t="s">
        <v>93</v>
      </c>
      <c r="E56" s="32"/>
      <c r="F56" s="8">
        <f t="shared" si="0"/>
        <v>58</v>
      </c>
      <c r="G56" s="9">
        <f>F56*A56</f>
        <v>0</v>
      </c>
      <c r="H56" s="4">
        <f t="shared" si="1"/>
        <v>0</v>
      </c>
      <c r="J56" s="4">
        <v>57.18</v>
      </c>
      <c r="K56" s="34"/>
    </row>
    <row r="57" spans="1:11" s="4" customFormat="1" ht="12.75">
      <c r="A57" s="32"/>
      <c r="B57" s="4" t="s">
        <v>49</v>
      </c>
      <c r="C57" s="4" t="s">
        <v>94</v>
      </c>
      <c r="E57" s="32"/>
      <c r="F57" s="8">
        <f t="shared" si="0"/>
        <v>66</v>
      </c>
      <c r="G57" s="9">
        <f>F57*A57</f>
        <v>0</v>
      </c>
      <c r="H57" s="4">
        <f t="shared" si="1"/>
        <v>0</v>
      </c>
      <c r="J57" s="4">
        <v>65.16</v>
      </c>
      <c r="K57" s="34"/>
    </row>
    <row r="58" spans="1:11" s="4" customFormat="1" ht="12.75">
      <c r="A58" s="32"/>
      <c r="B58" s="4" t="s">
        <v>49</v>
      </c>
      <c r="C58" s="4" t="s">
        <v>107</v>
      </c>
      <c r="E58" s="32"/>
      <c r="F58" s="8">
        <v>79</v>
      </c>
      <c r="G58" s="9">
        <f>F58*A58</f>
        <v>0</v>
      </c>
      <c r="H58" s="4">
        <f t="shared" si="1"/>
        <v>0</v>
      </c>
      <c r="K58" s="34"/>
    </row>
    <row r="59" spans="1:11" s="4" customFormat="1" ht="12.75">
      <c r="A59" s="29"/>
      <c r="E59" s="29"/>
      <c r="F59" s="8"/>
      <c r="G59" s="9"/>
      <c r="K59" s="29"/>
    </row>
    <row r="60" spans="1:11" s="4" customFormat="1" ht="12.75">
      <c r="A60" s="32"/>
      <c r="B60" s="4" t="s">
        <v>12</v>
      </c>
      <c r="C60" s="4" t="s">
        <v>95</v>
      </c>
      <c r="E60" s="32"/>
      <c r="F60" s="8">
        <f t="shared" si="0"/>
        <v>22</v>
      </c>
      <c r="G60" s="9">
        <f aca="true" t="shared" si="3" ref="G60:G67">F60*A60</f>
        <v>0</v>
      </c>
      <c r="H60" s="4">
        <f t="shared" si="1"/>
        <v>0</v>
      </c>
      <c r="J60" s="4">
        <v>21.12</v>
      </c>
      <c r="K60" s="34"/>
    </row>
    <row r="61" spans="1:11" s="4" customFormat="1" ht="12.75">
      <c r="A61" s="32"/>
      <c r="B61" s="4" t="s">
        <v>12</v>
      </c>
      <c r="C61" s="4" t="s">
        <v>63</v>
      </c>
      <c r="E61" s="32"/>
      <c r="F61" s="8">
        <f t="shared" si="0"/>
        <v>28</v>
      </c>
      <c r="G61" s="9">
        <f t="shared" si="3"/>
        <v>0</v>
      </c>
      <c r="H61" s="4">
        <f t="shared" si="1"/>
        <v>0</v>
      </c>
      <c r="J61" s="4">
        <v>27.36</v>
      </c>
      <c r="K61" s="34"/>
    </row>
    <row r="62" spans="1:11" s="4" customFormat="1" ht="12.75">
      <c r="A62" s="32"/>
      <c r="B62" s="4" t="s">
        <v>12</v>
      </c>
      <c r="C62" s="4" t="s">
        <v>62</v>
      </c>
      <c r="E62" s="32"/>
      <c r="F62" s="8">
        <f t="shared" si="0"/>
        <v>26</v>
      </c>
      <c r="G62" s="9">
        <f t="shared" si="3"/>
        <v>0</v>
      </c>
      <c r="H62" s="4">
        <f t="shared" si="1"/>
        <v>0</v>
      </c>
      <c r="J62" s="4">
        <v>25.56</v>
      </c>
      <c r="K62" s="34"/>
    </row>
    <row r="63" spans="1:11" s="4" customFormat="1" ht="12.75">
      <c r="A63" s="32"/>
      <c r="B63" s="4" t="s">
        <v>12</v>
      </c>
      <c r="C63" s="4" t="s">
        <v>61</v>
      </c>
      <c r="E63" s="32"/>
      <c r="F63" s="8">
        <f t="shared" si="0"/>
        <v>31</v>
      </c>
      <c r="G63" s="9">
        <f t="shared" si="3"/>
        <v>0</v>
      </c>
      <c r="H63" s="4">
        <f t="shared" si="1"/>
        <v>0</v>
      </c>
      <c r="J63" s="4">
        <v>30.96</v>
      </c>
      <c r="K63" s="34"/>
    </row>
    <row r="64" spans="1:11" s="4" customFormat="1" ht="12.75">
      <c r="A64" s="32"/>
      <c r="B64" s="4" t="s">
        <v>12</v>
      </c>
      <c r="C64" s="4" t="s">
        <v>47</v>
      </c>
      <c r="E64" s="32"/>
      <c r="F64" s="8">
        <f t="shared" si="0"/>
        <v>29</v>
      </c>
      <c r="G64" s="9">
        <f t="shared" si="3"/>
        <v>0</v>
      </c>
      <c r="H64" s="4">
        <f t="shared" si="1"/>
        <v>0</v>
      </c>
      <c r="J64" s="4">
        <v>28.32</v>
      </c>
      <c r="K64" s="34"/>
    </row>
    <row r="65" spans="1:11" s="4" customFormat="1" ht="12.75">
      <c r="A65" s="32"/>
      <c r="B65" s="4" t="s">
        <v>12</v>
      </c>
      <c r="C65" s="4" t="s">
        <v>48</v>
      </c>
      <c r="E65" s="32"/>
      <c r="F65" s="8">
        <f t="shared" si="0"/>
        <v>28</v>
      </c>
      <c r="G65" s="9">
        <f t="shared" si="3"/>
        <v>0</v>
      </c>
      <c r="H65" s="4">
        <f t="shared" si="1"/>
        <v>0</v>
      </c>
      <c r="J65" s="4">
        <v>27.12</v>
      </c>
      <c r="K65" s="34"/>
    </row>
    <row r="66" spans="1:11" s="4" customFormat="1" ht="12.75">
      <c r="A66" s="32"/>
      <c r="B66" s="4" t="s">
        <v>12</v>
      </c>
      <c r="C66" s="4" t="s">
        <v>106</v>
      </c>
      <c r="E66" s="32"/>
      <c r="F66" s="8">
        <v>32</v>
      </c>
      <c r="G66" s="9">
        <f>F66*A66</f>
        <v>0</v>
      </c>
      <c r="H66" s="4">
        <f>IF(A66&lt;&gt;"",IF(E66&lt;&gt;"",1,2),0)</f>
        <v>0</v>
      </c>
      <c r="J66" s="4">
        <v>33.42</v>
      </c>
      <c r="K66" s="34"/>
    </row>
    <row r="67" spans="1:11" s="4" customFormat="1" ht="12.75">
      <c r="A67" s="32"/>
      <c r="B67" s="4" t="s">
        <v>12</v>
      </c>
      <c r="C67" s="4" t="s">
        <v>105</v>
      </c>
      <c r="E67" s="32"/>
      <c r="F67" s="8">
        <f t="shared" si="0"/>
        <v>34</v>
      </c>
      <c r="G67" s="9">
        <f t="shared" si="3"/>
        <v>0</v>
      </c>
      <c r="H67" s="4">
        <f t="shared" si="1"/>
        <v>0</v>
      </c>
      <c r="J67" s="4">
        <v>33.42</v>
      </c>
      <c r="K67" s="34"/>
    </row>
    <row r="68" spans="1:11" ht="12.75">
      <c r="A68" s="27"/>
      <c r="D68" s="12"/>
      <c r="E68" s="12"/>
      <c r="F68" s="10"/>
      <c r="G68" s="10"/>
      <c r="H68" s="4"/>
      <c r="I68" s="4"/>
      <c r="K68" s="12"/>
    </row>
    <row r="69" spans="1:11" s="4" customFormat="1" ht="13.5" thickBot="1">
      <c r="A69" s="28" t="str">
        <f>A29</f>
        <v>Stk.</v>
      </c>
      <c r="B69" s="22" t="str">
        <f aca="true" t="shared" si="4" ref="B69:K69">B29</f>
        <v>Kategorie</v>
      </c>
      <c r="C69" s="22" t="str">
        <f t="shared" si="4"/>
        <v>Beschreibung</v>
      </c>
      <c r="D69" s="22" t="str">
        <f t="shared" si="4"/>
        <v>Material</v>
      </c>
      <c r="E69" s="28" t="str">
        <f t="shared" si="4"/>
        <v>Größe</v>
      </c>
      <c r="F69" s="22" t="str">
        <f t="shared" si="4"/>
        <v>Einzelpreis</v>
      </c>
      <c r="G69" s="22" t="str">
        <f t="shared" si="4"/>
        <v>Gesamt</v>
      </c>
      <c r="H69" s="22" t="str">
        <f t="shared" si="4"/>
        <v>Formel</v>
      </c>
      <c r="I69" s="23" t="str">
        <f t="shared" si="4"/>
        <v>Lieferant</v>
      </c>
      <c r="J69" s="23" t="str">
        <f t="shared" si="4"/>
        <v>EK</v>
      </c>
      <c r="K69" s="28" t="str">
        <f t="shared" si="4"/>
        <v>Kommentar</v>
      </c>
    </row>
    <row r="70" spans="1:11" ht="13.5" thickTop="1">
      <c r="A70" s="30"/>
      <c r="B70" t="s">
        <v>13</v>
      </c>
      <c r="C70" s="4" t="s">
        <v>14</v>
      </c>
      <c r="D70" s="12" t="s">
        <v>108</v>
      </c>
      <c r="E70" s="32"/>
      <c r="F70" s="10">
        <v>6</v>
      </c>
      <c r="G70" s="10">
        <f>F70*A70</f>
        <v>0</v>
      </c>
      <c r="H70" s="4">
        <f t="shared" si="1"/>
        <v>0</v>
      </c>
      <c r="I70" s="4" t="s">
        <v>15</v>
      </c>
      <c r="K70" s="34"/>
    </row>
    <row r="71" spans="1:11" ht="12.75">
      <c r="A71" s="30"/>
      <c r="B71" t="s">
        <v>13</v>
      </c>
      <c r="C71" s="4" t="s">
        <v>16</v>
      </c>
      <c r="E71" s="32"/>
      <c r="F71" s="10">
        <v>15</v>
      </c>
      <c r="G71" s="10">
        <f>F71*A71</f>
        <v>0</v>
      </c>
      <c r="H71" s="4">
        <f t="shared" si="1"/>
        <v>0</v>
      </c>
      <c r="I71" s="4" t="s">
        <v>15</v>
      </c>
      <c r="K71" s="34"/>
    </row>
    <row r="72" spans="1:11" s="7" customFormat="1" ht="12.75">
      <c r="A72" s="31"/>
      <c r="B72" s="7" t="s">
        <v>13</v>
      </c>
      <c r="C72" s="4" t="s">
        <v>17</v>
      </c>
      <c r="E72" s="32"/>
      <c r="F72" s="13">
        <v>35</v>
      </c>
      <c r="G72" s="10">
        <f>F72*A72</f>
        <v>0</v>
      </c>
      <c r="H72" s="4">
        <f t="shared" si="1"/>
        <v>0</v>
      </c>
      <c r="I72" s="4" t="s">
        <v>15</v>
      </c>
      <c r="K72" s="34"/>
    </row>
    <row r="73" spans="1:11" s="7" customFormat="1" ht="12.75">
      <c r="A73" s="31"/>
      <c r="B73" s="7" t="s">
        <v>13</v>
      </c>
      <c r="C73" s="4" t="s">
        <v>18</v>
      </c>
      <c r="E73" s="6" t="s">
        <v>19</v>
      </c>
      <c r="F73" s="13">
        <v>5</v>
      </c>
      <c r="G73" s="10">
        <f>F73*A73</f>
        <v>0</v>
      </c>
      <c r="H73" s="4">
        <f>IF(A73&lt;&gt;"",IF(E73&lt;&gt;"",1,2),0)</f>
        <v>0</v>
      </c>
      <c r="I73" s="4" t="s">
        <v>15</v>
      </c>
      <c r="K73" s="34"/>
    </row>
    <row r="74" spans="1:11" ht="12.75">
      <c r="A74" s="30"/>
      <c r="B74" t="s">
        <v>13</v>
      </c>
      <c r="C74" s="4" t="s">
        <v>20</v>
      </c>
      <c r="E74" s="6" t="s">
        <v>19</v>
      </c>
      <c r="F74" s="10">
        <v>10</v>
      </c>
      <c r="G74" s="10">
        <f>F74*A74</f>
        <v>0</v>
      </c>
      <c r="H74" s="4">
        <f t="shared" si="1"/>
        <v>0</v>
      </c>
      <c r="I74" s="4" t="s">
        <v>15</v>
      </c>
      <c r="K74" s="35"/>
    </row>
    <row r="75" spans="4:11" ht="12.75">
      <c r="D75" s="14"/>
      <c r="E75" s="15"/>
      <c r="F75" s="16" t="s">
        <v>81</v>
      </c>
      <c r="G75" s="17">
        <f>SUM(G30:G74)</f>
        <v>0</v>
      </c>
      <c r="K75" s="21"/>
    </row>
    <row r="76" spans="1:11" ht="12.75">
      <c r="A76" s="2" t="s">
        <v>75</v>
      </c>
      <c r="D76" s="18"/>
      <c r="E76" s="19"/>
      <c r="F76" s="20" t="s">
        <v>82</v>
      </c>
      <c r="G76" s="26">
        <f>IF(G75=0,0,IF(G75&lt;100,7,IF(G75&gt;=150,20,IF(G75&gt;=100,15,0))))/100</f>
        <v>0</v>
      </c>
      <c r="K76" s="33"/>
    </row>
    <row r="77" spans="1:11" ht="12.75">
      <c r="A77" s="2"/>
      <c r="D77" s="21"/>
      <c r="E77" s="21"/>
      <c r="F77" s="40" t="s">
        <v>97</v>
      </c>
      <c r="G77" s="41">
        <v>0.05</v>
      </c>
      <c r="K77" s="21"/>
    </row>
    <row r="78" spans="6:7" ht="18.75" customHeight="1">
      <c r="F78" s="24" t="s">
        <v>83</v>
      </c>
      <c r="G78" s="25">
        <f>G75*(1-G76)*(1-G77)</f>
        <v>0</v>
      </c>
    </row>
    <row r="79" ht="12.75">
      <c r="A79" s="3" t="s">
        <v>109</v>
      </c>
    </row>
    <row r="80" spans="1:7" ht="12.75">
      <c r="A80" s="42"/>
      <c r="B80" s="42"/>
      <c r="C80" s="42"/>
      <c r="D80" s="42"/>
      <c r="E80" s="42"/>
      <c r="F80" s="42"/>
      <c r="G80" s="42"/>
    </row>
    <row r="81" spans="1:7" ht="12.75">
      <c r="A81" s="43"/>
      <c r="B81" s="42"/>
      <c r="C81" s="42"/>
      <c r="D81" s="42"/>
      <c r="E81" s="42"/>
      <c r="F81" s="42"/>
      <c r="G81" s="42"/>
    </row>
    <row r="82" ht="12.75">
      <c r="A82" s="2"/>
    </row>
    <row r="83" ht="12.75">
      <c r="A83" s="11" t="s">
        <v>21</v>
      </c>
    </row>
    <row r="84" ht="12.75">
      <c r="A84" s="4" t="s">
        <v>22</v>
      </c>
    </row>
    <row r="86" ht="12.75">
      <c r="A86" s="11" t="s">
        <v>23</v>
      </c>
    </row>
    <row r="87" ht="12.75">
      <c r="A87" s="2" t="s">
        <v>76</v>
      </c>
    </row>
    <row r="89" ht="12.75">
      <c r="A89" s="11"/>
    </row>
    <row r="90" ht="12.75">
      <c r="A90" s="4"/>
    </row>
    <row r="92" ht="12.75">
      <c r="A92" s="4"/>
    </row>
  </sheetData>
  <sheetProtection sheet="1" selectLockedCells="1"/>
  <mergeCells count="2">
    <mergeCell ref="A80:G80"/>
    <mergeCell ref="A81:G81"/>
  </mergeCells>
  <conditionalFormatting sqref="C30 C60:C65 C67">
    <cfRule type="expression" priority="31" dxfId="1" stopIfTrue="1">
      <formula>A30&lt;&gt;0</formula>
    </cfRule>
  </conditionalFormatting>
  <conditionalFormatting sqref="E30 E60:E65 E67">
    <cfRule type="expression" priority="29" dxfId="0" stopIfTrue="1">
      <formula>H30=2</formula>
    </cfRule>
  </conditionalFormatting>
  <conditionalFormatting sqref="C31:C34">
    <cfRule type="expression" priority="28" dxfId="1" stopIfTrue="1">
      <formula>A31&lt;&gt;0</formula>
    </cfRule>
  </conditionalFormatting>
  <conditionalFormatting sqref="C37:C44">
    <cfRule type="expression" priority="27" dxfId="1" stopIfTrue="1">
      <formula>A37&lt;&gt;0</formula>
    </cfRule>
  </conditionalFormatting>
  <conditionalFormatting sqref="C46:C47">
    <cfRule type="expression" priority="26" dxfId="1" stopIfTrue="1">
      <formula>A46&lt;&gt;0</formula>
    </cfRule>
  </conditionalFormatting>
  <conditionalFormatting sqref="C49:C52">
    <cfRule type="expression" priority="25" dxfId="1" stopIfTrue="1">
      <formula>A49&lt;&gt;0</formula>
    </cfRule>
  </conditionalFormatting>
  <conditionalFormatting sqref="C54:C58">
    <cfRule type="expression" priority="24" dxfId="1" stopIfTrue="1">
      <formula>A54&lt;&gt;0</formula>
    </cfRule>
  </conditionalFormatting>
  <conditionalFormatting sqref="C70:C74">
    <cfRule type="expression" priority="22" dxfId="1" stopIfTrue="1">
      <formula>A70&lt;&gt;0</formula>
    </cfRule>
  </conditionalFormatting>
  <conditionalFormatting sqref="E31:E34">
    <cfRule type="expression" priority="21" dxfId="0" stopIfTrue="1">
      <formula>H31=2</formula>
    </cfRule>
  </conditionalFormatting>
  <conditionalFormatting sqref="E37:E44">
    <cfRule type="expression" priority="20" dxfId="0" stopIfTrue="1">
      <formula>H37=2</formula>
    </cfRule>
  </conditionalFormatting>
  <conditionalFormatting sqref="E46:E47">
    <cfRule type="expression" priority="19" dxfId="0" stopIfTrue="1">
      <formula>H46=2</formula>
    </cfRule>
  </conditionalFormatting>
  <conditionalFormatting sqref="E49:E50">
    <cfRule type="expression" priority="18" dxfId="0" stopIfTrue="1">
      <formula>H49=2</formula>
    </cfRule>
  </conditionalFormatting>
  <conditionalFormatting sqref="E51:E52">
    <cfRule type="expression" priority="17" dxfId="0" stopIfTrue="1">
      <formula>H51=2</formula>
    </cfRule>
  </conditionalFormatting>
  <conditionalFormatting sqref="E54:E58">
    <cfRule type="expression" priority="16" dxfId="0" stopIfTrue="1">
      <formula>H54=2</formula>
    </cfRule>
  </conditionalFormatting>
  <conditionalFormatting sqref="E70:E74">
    <cfRule type="expression" priority="14" dxfId="0" stopIfTrue="1">
      <formula>H70=2</formula>
    </cfRule>
  </conditionalFormatting>
  <conditionalFormatting sqref="C35">
    <cfRule type="expression" priority="4" dxfId="1" stopIfTrue="1">
      <formula>A35&lt;&gt;0</formula>
    </cfRule>
  </conditionalFormatting>
  <conditionalFormatting sqref="E35">
    <cfRule type="expression" priority="3" dxfId="0" stopIfTrue="1">
      <formula>H35=2</formula>
    </cfRule>
  </conditionalFormatting>
  <conditionalFormatting sqref="C66">
    <cfRule type="expression" priority="2" dxfId="1" stopIfTrue="1">
      <formula>A66&lt;&gt;0</formula>
    </cfRule>
  </conditionalFormatting>
  <conditionalFormatting sqref="E66">
    <cfRule type="expression" priority="1" dxfId="0" stopIfTrue="1">
      <formula>H66=2</formula>
    </cfRule>
  </conditionalFormatting>
  <printOptions/>
  <pageMargins left="0.7874015748031497" right="0.2362204724409449" top="0.7874015748031497" bottom="0.3937007874015748" header="0.35433070866141736" footer="0.1968503937007874"/>
  <pageSetup horizontalDpi="300" verticalDpi="300" orientation="landscape" paperSize="9" scale="92" r:id="rId2"/>
  <headerFooter alignWithMargins="0">
    <oddHeader>&amp;CFREE EAGLE Trikot 4.0 Bestellformular 2013</oddHeader>
    <oddFooter>&amp;CSeite &amp;P von &amp;N</oddFooter>
  </headerFooter>
  <rowBreaks count="2" manualBreakCount="2">
    <brk id="27" max="10" man="1"/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3"/>
  <sheetViews>
    <sheetView zoomScalePageLayoutView="0" workbookViewId="0" topLeftCell="A1">
      <selection activeCell="A10" sqref="A10"/>
    </sheetView>
  </sheetViews>
  <sheetFormatPr defaultColWidth="11.421875" defaultRowHeight="12.75"/>
  <cols>
    <col min="2" max="2" width="17.00390625" style="0" bestFit="1" customWidth="1"/>
    <col min="3" max="3" width="12.00390625" style="0" bestFit="1" customWidth="1"/>
  </cols>
  <sheetData>
    <row r="2" ht="12.75">
      <c r="A2" t="s">
        <v>24</v>
      </c>
    </row>
    <row r="4" spans="1:3" ht="26.25" thickBot="1">
      <c r="A4" s="5" t="s">
        <v>25</v>
      </c>
      <c r="B4" s="37" t="s">
        <v>87</v>
      </c>
      <c r="C4" s="38" t="s">
        <v>86</v>
      </c>
    </row>
    <row r="5" spans="2:3" ht="13.5" thickTop="1">
      <c r="B5" s="36">
        <v>125</v>
      </c>
      <c r="C5" s="39" t="s">
        <v>26</v>
      </c>
    </row>
    <row r="6" spans="2:3" ht="12.75">
      <c r="B6" s="36">
        <v>135</v>
      </c>
      <c r="C6" s="39">
        <v>0</v>
      </c>
    </row>
    <row r="7" spans="1:3" ht="12.75">
      <c r="A7" s="36" t="s">
        <v>85</v>
      </c>
      <c r="B7" s="36">
        <v>145</v>
      </c>
      <c r="C7" s="39">
        <v>1</v>
      </c>
    </row>
    <row r="8" spans="1:3" ht="12.75">
      <c r="A8" s="36" t="s">
        <v>29</v>
      </c>
      <c r="B8" s="36">
        <v>155</v>
      </c>
      <c r="C8" s="39">
        <v>2</v>
      </c>
    </row>
    <row r="9" spans="1:3" ht="12.75">
      <c r="A9" s="36" t="s">
        <v>30</v>
      </c>
      <c r="B9" s="36" t="s">
        <v>89</v>
      </c>
      <c r="C9" s="39">
        <v>3</v>
      </c>
    </row>
    <row r="10" spans="1:3" ht="12.75">
      <c r="A10" s="36" t="s">
        <v>32</v>
      </c>
      <c r="B10" s="36">
        <v>175</v>
      </c>
      <c r="C10" s="39">
        <v>4</v>
      </c>
    </row>
    <row r="11" spans="1:3" ht="12.75">
      <c r="A11" s="36" t="s">
        <v>35</v>
      </c>
      <c r="B11" s="36">
        <v>185</v>
      </c>
      <c r="C11" s="39">
        <v>5</v>
      </c>
    </row>
    <row r="12" spans="1:3" ht="12.75">
      <c r="A12" s="36" t="s">
        <v>38</v>
      </c>
      <c r="B12" s="36">
        <v>195</v>
      </c>
      <c r="C12" s="39">
        <v>6</v>
      </c>
    </row>
    <row r="13" spans="1:3" ht="12.75">
      <c r="A13" s="36" t="s">
        <v>41</v>
      </c>
      <c r="B13" s="36">
        <v>205</v>
      </c>
      <c r="C13" s="39">
        <v>7</v>
      </c>
    </row>
    <row r="35" ht="12.75">
      <c r="A35" s="2"/>
    </row>
    <row r="38" ht="12.75">
      <c r="A38" s="4"/>
    </row>
    <row r="39" ht="12.75">
      <c r="A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2" ht="12.75">
      <c r="A43" s="4"/>
      <c r="B43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7.00390625" style="0" customWidth="1"/>
  </cols>
  <sheetData>
    <row r="2" ht="12.75">
      <c r="A2" s="2" t="s">
        <v>27</v>
      </c>
    </row>
    <row r="4" ht="12.75">
      <c r="B4" t="s">
        <v>28</v>
      </c>
    </row>
    <row r="5" ht="12.75">
      <c r="A5" s="4" t="s">
        <v>29</v>
      </c>
    </row>
    <row r="6" spans="1:3" ht="12.75">
      <c r="A6" s="4" t="s">
        <v>30</v>
      </c>
      <c r="B6" t="s">
        <v>31</v>
      </c>
      <c r="C6" t="s">
        <v>31</v>
      </c>
    </row>
    <row r="7" spans="1:3" ht="12.75">
      <c r="A7" s="4" t="s">
        <v>32</v>
      </c>
      <c r="B7" s="4" t="s">
        <v>33</v>
      </c>
      <c r="C7" s="4" t="s">
        <v>34</v>
      </c>
    </row>
    <row r="8" spans="1:3" ht="12.75">
      <c r="A8" s="4" t="s">
        <v>35</v>
      </c>
      <c r="B8" s="4" t="s">
        <v>36</v>
      </c>
      <c r="C8" s="4" t="s">
        <v>37</v>
      </c>
    </row>
    <row r="9" spans="1:3" ht="12.75">
      <c r="A9" s="4" t="s">
        <v>38</v>
      </c>
      <c r="B9" s="4" t="s">
        <v>39</v>
      </c>
      <c r="C9" s="4" t="s">
        <v>40</v>
      </c>
    </row>
    <row r="10" spans="1:2" ht="12.75">
      <c r="A10" s="4" t="s">
        <v>41</v>
      </c>
      <c r="B10" s="4" t="s">
        <v>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>Paul Richter</cp:lastModifiedBy>
  <cp:lastPrinted>2013-03-23T08:07:50Z</cp:lastPrinted>
  <dcterms:created xsi:type="dcterms:W3CDTF">2013-03-29T19:38:46Z</dcterms:created>
  <dcterms:modified xsi:type="dcterms:W3CDTF">2013-03-29T19:38:46Z</dcterms:modified>
  <cp:category/>
  <cp:version/>
  <cp:contentType/>
  <cp:contentStatus/>
</cp:coreProperties>
</file>