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in Name" sheetId="1" r:id="rId1"/>
  </sheets>
  <definedNames>
    <definedName name="_xlnm.Print_Area" localSheetId="0">'Dein Name'!$A$1:$O$98</definedName>
  </definedNames>
  <calcPr fullCalcOnLoad="1"/>
</workbook>
</file>

<file path=xl/sharedStrings.xml><?xml version="1.0" encoding="utf-8"?>
<sst xmlns="http://schemas.openxmlformats.org/spreadsheetml/2006/main" count="185" uniqueCount="131">
  <si>
    <t>Bestellliste für FREE EAGLE Trikots 2017</t>
  </si>
  <si>
    <t>Name:</t>
  </si>
  <si>
    <t>(pro Sportler 1 Bestellblatt)</t>
  </si>
  <si>
    <t>Allgemeine Informationen: (bitte aufmerksam lesen!)</t>
  </si>
  <si>
    <t xml:space="preserve">Alle Dressen im exklusiven FREE EAGLE 4.0 Design </t>
  </si>
  <si>
    <t>Größen nach internationalem Standard wählbar (XS - XXL); Hinweise siehe Tabelle "Größen" bzw. "Größen Windbreaker"</t>
  </si>
  <si>
    <t>Varianten wie zB Größe "M"aber Ärmel "L" sind teilweise möglich (bitte ins Kommentarfeld schreiben)</t>
  </si>
  <si>
    <t>Bezahlung: Vor Lieferung auf Anforderung.</t>
  </si>
  <si>
    <t>Lieferung: Selbstabholung in Wien, Stockerau, Waldviertel (bitte angeben), oder nach Vereinbarung</t>
  </si>
  <si>
    <r>
      <rPr>
        <sz val="10"/>
        <rFont val="Arial"/>
        <family val="2"/>
      </rPr>
      <t xml:space="preserve">Was ist zu tun: 1) Trage oben deinen Namen, 2) Teile wählen, Stückzahl und Größe eintragen, 3) überprüfen, 4) mit "deinem Namen" speichern und Excelfile bis  </t>
    </r>
    <r>
      <rPr>
        <b/>
        <sz val="10"/>
        <rFont val="Arial"/>
        <family val="2"/>
      </rPr>
      <t>27.8.2017</t>
    </r>
    <r>
      <rPr>
        <sz val="10"/>
        <rFont val="Arial"/>
        <family val="2"/>
      </rPr>
      <t xml:space="preserve"> an Paolo senden. </t>
    </r>
  </si>
  <si>
    <t xml:space="preserve">Achtung, für alle urlaubsgestressten gibt’s eine Nachfrist bis 1.9.2017. </t>
  </si>
  <si>
    <t>Die Lieferung ist ca. Mitte bis Ende Oktober 2017 verfügbar.</t>
  </si>
  <si>
    <t>Stk.</t>
  </si>
  <si>
    <t>Kategorie</t>
  </si>
  <si>
    <t>Bezeichnung Teaspo</t>
  </si>
  <si>
    <t>Beschreibung</t>
  </si>
  <si>
    <t>Material/Anm.</t>
  </si>
  <si>
    <t>Größe</t>
  </si>
  <si>
    <t>Einzelpreis</t>
  </si>
  <si>
    <t>Gesamt</t>
  </si>
  <si>
    <t>Formel</t>
  </si>
  <si>
    <t>Lieferant</t>
  </si>
  <si>
    <t>VK 2015</t>
  </si>
  <si>
    <t>EK 2015</t>
  </si>
  <si>
    <t>EK 2014</t>
  </si>
  <si>
    <t>VK 2014</t>
  </si>
  <si>
    <t>Dein Bestell-Kommentar</t>
  </si>
  <si>
    <t>Zusatzinfo</t>
  </si>
  <si>
    <t>Bike</t>
  </si>
  <si>
    <t>Radtrikot ohne Ärmel</t>
  </si>
  <si>
    <t>Trikot ärmellos, durchgehender Zipp, 3 Rückentaschen</t>
  </si>
  <si>
    <t>Sommer</t>
  </si>
  <si>
    <t>Radtrikot kurzarm - 3/4 Zipp</t>
  </si>
  <si>
    <t>Kurzarm Trikot, 3/4 Zipp, 3 Rückentaschen</t>
  </si>
  <si>
    <t>Radtrikot kurzarm - Durchzipp</t>
  </si>
  <si>
    <t>Kurzarm Trikot, durchgehender Zipp, 3 Rückentaschen</t>
  </si>
  <si>
    <t>Radtrikot langarm/Sommer</t>
  </si>
  <si>
    <t>Langarm Trikot, durchgehender Zipp, 3 Rückentaschen</t>
  </si>
  <si>
    <t>Radtrikot langarm/Übergangszeit</t>
  </si>
  <si>
    <t>Langarm Übergangszeit, durchgehender Zipp, 3 Rückentaschen</t>
  </si>
  <si>
    <t>Übergang</t>
  </si>
  <si>
    <t>Radjacke langarm/ Winter</t>
  </si>
  <si>
    <t>Langarm Winter, durchgehender Zipp, 3 Rückentaschen</t>
  </si>
  <si>
    <t>Winter</t>
  </si>
  <si>
    <r>
      <rPr>
        <sz val="10"/>
        <rFont val="Arial"/>
        <family val="2"/>
      </rPr>
      <t xml:space="preserve">MTB Kurzarm Shirt (cool flaternd, 1 Rückentasche mit Zipp) </t>
    </r>
    <r>
      <rPr>
        <b/>
        <sz val="10"/>
        <color indexed="10"/>
        <rFont val="Arial"/>
        <family val="2"/>
      </rPr>
      <t>(NEU!)</t>
    </r>
  </si>
  <si>
    <r>
      <rPr>
        <sz val="10"/>
        <rFont val="Arial"/>
        <family val="2"/>
      </rPr>
      <t xml:space="preserve">MTB Langarm Shirt (cool flaternd, 1 Rückentasche mit Zipp) </t>
    </r>
    <r>
      <rPr>
        <b/>
        <sz val="10"/>
        <color indexed="10"/>
        <rFont val="Arial"/>
        <family val="2"/>
      </rPr>
      <t xml:space="preserve"> (NEU!)</t>
    </r>
  </si>
  <si>
    <t>NTR-Hose kurz</t>
  </si>
  <si>
    <t>Radhose mit Träger (mit Sitzpolster) Damen</t>
  </si>
  <si>
    <t>Radhose mit Träger (mit Sitzpolster) Herren</t>
  </si>
  <si>
    <t>Bundhose kurz Damen</t>
  </si>
  <si>
    <t>Radhose ohne Träger (mit Sitzpolster) Damen</t>
  </si>
  <si>
    <t>Bundhose kurz Herren</t>
  </si>
  <si>
    <t>Radhose ohne Träger (mit Sitzpolster) Herren</t>
  </si>
  <si>
    <t xml:space="preserve">Rad-Trägerhose 3/4 Damen </t>
  </si>
  <si>
    <t>Radhose 3/4 mit Träger (mit Sitzpolster) Damen</t>
  </si>
  <si>
    <t xml:space="preserve">Rad-Trägerhose 3/4 Herren </t>
  </si>
  <si>
    <t>Radhose 3/4 mit Träger (mit Sitzpolster) Herren</t>
  </si>
  <si>
    <t>Rad Trägerhose lang - Winter Damen</t>
  </si>
  <si>
    <t>Winter Rad Trägerhose Lang (mit Sitzposter) Damen</t>
  </si>
  <si>
    <t>Rad Trägerhose lang - Winter Herren</t>
  </si>
  <si>
    <t>Winter Rad Trägerhose Lang (mit Sitzposter) Herren</t>
  </si>
  <si>
    <t>Windbreaker ärmellos/Gilet</t>
  </si>
  <si>
    <t>Windbreaker ärmellos leicht (wasser u. windabw.), 1 Zipp RT</t>
  </si>
  <si>
    <t xml:space="preserve">Alternativ mit 3 Rückentaschen bestellbar </t>
  </si>
  <si>
    <t>Windjacke/Sommer</t>
  </si>
  <si>
    <t>Windbreaker mit Ärmel leicht (wasser u. windabw.), 1 Zipp RT</t>
  </si>
  <si>
    <t>Windjacke "Ultra Light"</t>
  </si>
  <si>
    <t>Windbreaker mit Ärmel "superleicht" (kleines Packmaß)</t>
  </si>
  <si>
    <t>Wind Ultra Light</t>
  </si>
  <si>
    <t xml:space="preserve">Handschuhe </t>
  </si>
  <si>
    <r>
      <rPr>
        <sz val="10"/>
        <rFont val="Arial"/>
        <family val="2"/>
      </rPr>
      <t>Rad-Handschuhe</t>
    </r>
    <r>
      <rPr>
        <b/>
        <sz val="10"/>
        <rFont val="Arial"/>
        <family val="2"/>
      </rPr>
      <t xml:space="preserve"> ohne</t>
    </r>
    <r>
      <rPr>
        <sz val="11"/>
        <color indexed="8"/>
        <rFont val="Calibri"/>
        <family val="2"/>
      </rPr>
      <t xml:space="preserve"> Klettverschluss (kurz)</t>
    </r>
  </si>
  <si>
    <t xml:space="preserve">Socken </t>
  </si>
  <si>
    <t>Radsportsocken (4 Grössen 38/39, 40/41, 42/43, 44/45)</t>
  </si>
  <si>
    <t>Ärmlinge</t>
  </si>
  <si>
    <t>Ärmlinge (FREE EAGLE 4.0 Style: links orange, rechts weiß)</t>
  </si>
  <si>
    <t>Underwear Trikot ohne Ärmel</t>
  </si>
  <si>
    <t>Underwear Trikot (Netzunterleiberl weiß)</t>
  </si>
  <si>
    <t>Überschuhe</t>
  </si>
  <si>
    <t>Rennrad Radüberschuhe, Zehen verstärkt, Zipp (Schwarz)</t>
  </si>
  <si>
    <t>Aqua Lycra</t>
  </si>
  <si>
    <t>Tri</t>
  </si>
  <si>
    <t xml:space="preserve">Tri Tights </t>
  </si>
  <si>
    <t>Tripants Tights unisex (mit leichtem Sitzpolster und Rückentasche)</t>
  </si>
  <si>
    <t>Tri Top ohne Zipp/Tri Top mit 3/4 Zipp</t>
  </si>
  <si>
    <t>Tritop Herren mit 3 Taschen</t>
  </si>
  <si>
    <t>Varianten: 3/4 Zipp</t>
  </si>
  <si>
    <t xml:space="preserve">Tri Top Damen </t>
  </si>
  <si>
    <t>Tritop Damen mit 3 Taschen (mit Bustier)</t>
  </si>
  <si>
    <t>Tri Einteiler Herren</t>
  </si>
  <si>
    <t>Tri Einteiler Herren (mit leichtem Sitzpolster und Netzrückentasche)</t>
  </si>
  <si>
    <t>Tri Einteiler Herren mit kurzen Ärmeln (leichter Sitzpolster und Netzrückentasche)</t>
  </si>
  <si>
    <t xml:space="preserve">Tri Einteiler Damen </t>
  </si>
  <si>
    <t>Tri Einteiler Damen (mit Bustier; leichter Sitzpolster und Netzrückentasche)</t>
  </si>
  <si>
    <t>Lauf</t>
  </si>
  <si>
    <t>Lauftop ärmellos mit schmalen Trägern</t>
  </si>
  <si>
    <t>Lauf Träger Damen/Herren unisex</t>
  </si>
  <si>
    <t>Lauftrikot kurzarm</t>
  </si>
  <si>
    <t>Lauf T-Shirt Kurzarm</t>
  </si>
  <si>
    <t>Lauftrikot kurzarm/enger Schnitt</t>
  </si>
  <si>
    <t>Shirt eng anliegend (kurz)</t>
  </si>
  <si>
    <t>Lauftrikot langarm/enger Schnitt</t>
  </si>
  <si>
    <t>Shirt eng anliegend (lang)</t>
  </si>
  <si>
    <t>Sporthose</t>
  </si>
  <si>
    <t>Laufen Short Tights</t>
  </si>
  <si>
    <t>Short Tights</t>
  </si>
  <si>
    <t>Leggings 3/4</t>
  </si>
  <si>
    <t>Leggings (3/4 lang)</t>
  </si>
  <si>
    <t>Leggings lang</t>
  </si>
  <si>
    <t>Leggings (lang)</t>
  </si>
  <si>
    <t>Freizeit</t>
  </si>
  <si>
    <t>FREE EAGLE Logo auf Badehose/Badeanzug gestickt</t>
  </si>
  <si>
    <t>beigestellt</t>
  </si>
  <si>
    <t>Teamkauf</t>
  </si>
  <si>
    <t>Polo Shirt</t>
  </si>
  <si>
    <t>Polo Shirt, Orange mit gesticktem Logo (Fruit of the Loom)</t>
  </si>
  <si>
    <t>Bandana</t>
  </si>
  <si>
    <t>Polyester</t>
  </si>
  <si>
    <t>Sporthaube Winter</t>
  </si>
  <si>
    <t>Sport Haube "Winter"</t>
  </si>
  <si>
    <t>Lycra Thermo</t>
  </si>
  <si>
    <t>Baseballkappe schwarz, mit gesticktem Logo in Orange</t>
  </si>
  <si>
    <t>Zwischensumme:</t>
  </si>
  <si>
    <t>Gesamtsumme:</t>
  </si>
  <si>
    <t>Endsumme:</t>
  </si>
  <si>
    <t>Sonstiges was du uns sagen willst:</t>
  </si>
  <si>
    <t xml:space="preserve">Kleingedrucktes: </t>
  </si>
  <si>
    <t xml:space="preserve">Wir bestellen ausschließlich bedarfsorientiert nach deinen Vorstellungen bei unseren Lieferanten. </t>
  </si>
  <si>
    <r>
      <rPr>
        <b/>
        <u val="single"/>
        <sz val="10"/>
        <rFont val="Arial"/>
        <family val="2"/>
      </rPr>
      <t>Zahlung:</t>
    </r>
    <r>
      <rPr>
        <sz val="11"/>
        <color indexed="8"/>
        <rFont val="Calibri"/>
        <family val="2"/>
      </rPr>
      <t xml:space="preserve"> Du bekommst ca. 2 Wochen vor Übergabe ein Mail mit der Zahlungsaufforderung (ausschließlich per Überweisung).</t>
    </r>
  </si>
  <si>
    <t>Aus organisatorischen Gründen ausnahmslos keine Barzahlung bei Abholung!!!</t>
  </si>
  <si>
    <t>Bei Fragen bitte melden!</t>
  </si>
  <si>
    <t>LG, Babsi, Walter, Jürgen und Paul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</si>
</sst>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"/>
      <family val="2"/>
    </font>
    <font>
      <sz val="10"/>
      <color indexed="22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0" fillId="2" borderId="0" xfId="20" applyFill="1" applyProtection="1">
      <alignment/>
      <protection locked="0"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0" fillId="0" borderId="0" xfId="20" applyFont="1">
      <alignment/>
      <protection/>
    </xf>
    <xf numFmtId="164" fontId="5" fillId="0" borderId="0" xfId="20" applyFont="1">
      <alignment/>
      <protection/>
    </xf>
    <xf numFmtId="164" fontId="0" fillId="0" borderId="1" xfId="20" applyFont="1" applyFill="1" applyBorder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4" fontId="0" fillId="0" borderId="0" xfId="20" applyFont="1" applyFill="1" applyBorder="1" applyAlignment="1">
      <alignment horizontal="center"/>
      <protection/>
    </xf>
    <xf numFmtId="164" fontId="0" fillId="2" borderId="0" xfId="20" applyFont="1" applyFill="1" applyProtection="1">
      <alignment/>
      <protection locked="0"/>
    </xf>
    <xf numFmtId="164" fontId="0" fillId="0" borderId="0" xfId="20" applyFont="1" applyFill="1" applyProtection="1">
      <alignment/>
      <protection/>
    </xf>
    <xf numFmtId="165" fontId="0" fillId="0" borderId="0" xfId="20" applyNumberFormat="1" applyFont="1" applyFill="1">
      <alignment/>
      <protection/>
    </xf>
    <xf numFmtId="165" fontId="0" fillId="0" borderId="0" xfId="20" applyNumberFormat="1" applyFont="1">
      <alignment/>
      <protection/>
    </xf>
    <xf numFmtId="164" fontId="0" fillId="3" borderId="0" xfId="20" applyFont="1" applyFill="1" applyProtection="1">
      <alignment/>
      <protection locked="0"/>
    </xf>
    <xf numFmtId="164" fontId="0" fillId="0" borderId="0" xfId="20" applyFont="1" applyFill="1">
      <alignment/>
      <protection/>
    </xf>
    <xf numFmtId="164" fontId="7" fillId="0" borderId="0" xfId="20" applyFont="1">
      <alignment/>
      <protection/>
    </xf>
    <xf numFmtId="165" fontId="0" fillId="2" borderId="0" xfId="20" applyNumberFormat="1" applyFont="1" applyFill="1">
      <alignment/>
      <protection/>
    </xf>
    <xf numFmtId="164" fontId="0" fillId="0" borderId="0" xfId="20" applyFill="1">
      <alignment/>
      <protection/>
    </xf>
    <xf numFmtId="164" fontId="0" fillId="0" borderId="0" xfId="20" applyFont="1" applyAlignment="1">
      <alignment wrapText="1"/>
      <protection/>
    </xf>
    <xf numFmtId="165" fontId="0" fillId="0" borderId="0" xfId="20" applyNumberFormat="1">
      <alignment/>
      <protection/>
    </xf>
    <xf numFmtId="164" fontId="0" fillId="0" borderId="0" xfId="20" applyFont="1" applyAlignment="1">
      <alignment vertical="top"/>
      <protection/>
    </xf>
    <xf numFmtId="165" fontId="0" fillId="0" borderId="0" xfId="20" applyNumberFormat="1" applyAlignment="1">
      <alignment vertical="top"/>
      <protection/>
    </xf>
    <xf numFmtId="165" fontId="0" fillId="0" borderId="0" xfId="20" applyNumberFormat="1" applyFont="1" applyAlignment="1">
      <alignment vertical="top"/>
      <protection/>
    </xf>
    <xf numFmtId="164" fontId="3" fillId="0" borderId="0" xfId="20" applyFont="1" applyAlignment="1">
      <alignment vertical="top"/>
      <protection/>
    </xf>
    <xf numFmtId="164" fontId="1" fillId="0" borderId="0" xfId="20" applyFont="1" applyAlignment="1">
      <alignment vertical="top"/>
      <protection/>
    </xf>
    <xf numFmtId="164" fontId="0" fillId="3" borderId="0" xfId="20" applyFont="1" applyFill="1" applyBorder="1" applyProtection="1">
      <alignment/>
      <protection locked="0"/>
    </xf>
    <xf numFmtId="164" fontId="0" fillId="0" borderId="0" xfId="20" applyBorder="1">
      <alignment/>
      <protection/>
    </xf>
    <xf numFmtId="164" fontId="0" fillId="0" borderId="2" xfId="20" applyFont="1" applyBorder="1" applyAlignment="1">
      <alignment horizontal="right"/>
      <protection/>
    </xf>
    <xf numFmtId="165" fontId="0" fillId="0" borderId="3" xfId="20" applyNumberFormat="1" applyBorder="1">
      <alignment/>
      <protection/>
    </xf>
    <xf numFmtId="164" fontId="0" fillId="0" borderId="4" xfId="20" applyFont="1" applyBorder="1" applyAlignment="1">
      <alignment horizontal="right"/>
      <protection/>
    </xf>
    <xf numFmtId="164" fontId="3" fillId="0" borderId="2" xfId="20" applyFont="1" applyBorder="1" applyAlignment="1">
      <alignment horizontal="right"/>
      <protection/>
    </xf>
    <xf numFmtId="165" fontId="3" fillId="0" borderId="3" xfId="20" applyNumberFormat="1" applyFont="1" applyBorder="1">
      <alignment/>
      <protection/>
    </xf>
    <xf numFmtId="164" fontId="9" fillId="0" borderId="0" xfId="20" applyFont="1">
      <alignment/>
      <protection/>
    </xf>
    <xf numFmtId="164" fontId="0" fillId="2" borderId="0" xfId="20" applyFill="1" applyBorder="1" applyAlignment="1" applyProtection="1">
      <alignment/>
      <protection locked="0"/>
    </xf>
    <xf numFmtId="164" fontId="3" fillId="2" borderId="0" xfId="20" applyFont="1" applyFill="1" applyBorder="1" applyAlignment="1" applyProtection="1">
      <alignment/>
      <protection locked="0"/>
    </xf>
    <xf numFmtId="164" fontId="10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</cellStyles>
  <dxfs count="2">
    <dxf>
      <font>
        <b/>
        <i val="0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2076450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02"/>
  <sheetViews>
    <sheetView tabSelected="1" workbookViewId="0" topLeftCell="A1">
      <selection activeCell="B8" sqref="B8"/>
    </sheetView>
  </sheetViews>
  <sheetFormatPr defaultColWidth="10.28125" defaultRowHeight="12.75"/>
  <cols>
    <col min="1" max="1" width="7.00390625" style="1" customWidth="1"/>
    <col min="2" max="2" width="9.140625" style="1" customWidth="1"/>
    <col min="3" max="3" width="30.140625" style="1" hidden="1" customWidth="1"/>
    <col min="4" max="4" width="63.140625" style="1" customWidth="1"/>
    <col min="5" max="5" width="12.57421875" style="1" customWidth="1"/>
    <col min="6" max="6" width="8.8515625" style="1" customWidth="1"/>
    <col min="7" max="7" width="15.57421875" style="1" customWidth="1"/>
    <col min="8" max="8" width="12.140625" style="1" customWidth="1"/>
    <col min="9" max="9" width="7.421875" style="1" hidden="1" customWidth="1"/>
    <col min="10" max="13" width="11.421875" style="1" hidden="1" customWidth="1"/>
    <col min="14" max="14" width="14.8515625" style="1" hidden="1" customWidth="1"/>
    <col min="15" max="15" width="21.421875" style="1" hidden="1" customWidth="1"/>
    <col min="16" max="16" width="11.00390625" style="1" hidden="1" customWidth="1"/>
    <col min="17" max="17" width="11.421875" style="2" customWidth="1"/>
    <col min="18" max="16384" width="11.421875" style="1" customWidth="1"/>
  </cols>
  <sheetData>
    <row r="6" spans="1:2" s="1" customFormat="1" ht="20.25">
      <c r="A6" s="3" t="s">
        <v>0</v>
      </c>
      <c r="B6" s="3"/>
    </row>
    <row r="8" spans="1:3" s="1" customFormat="1" ht="12.75">
      <c r="A8" s="1" t="s">
        <v>1</v>
      </c>
      <c r="B8" s="4"/>
      <c r="C8" s="5" t="s">
        <v>2</v>
      </c>
    </row>
    <row r="10" spans="1:2" s="1" customFormat="1" ht="12.75">
      <c r="A10" s="6" t="s">
        <v>3</v>
      </c>
      <c r="B10" s="6"/>
    </row>
    <row r="11" spans="1:2" s="1" customFormat="1" ht="12.75">
      <c r="A11" s="7" t="s">
        <v>4</v>
      </c>
      <c r="B11" s="7"/>
    </row>
    <row r="12" spans="1:2" s="1" customFormat="1" ht="12.75">
      <c r="A12" s="7"/>
      <c r="B12" s="7"/>
    </row>
    <row r="13" ht="12.75">
      <c r="A13" s="7" t="s">
        <v>5</v>
      </c>
    </row>
    <row r="14" spans="1:2" s="1" customFormat="1" ht="12.75">
      <c r="A14" s="7" t="s">
        <v>6</v>
      </c>
      <c r="B14" s="7"/>
    </row>
    <row r="15" spans="1:2" s="1" customFormat="1" ht="12.75">
      <c r="A15" s="7" t="s">
        <v>7</v>
      </c>
      <c r="B15" s="7"/>
    </row>
    <row r="16" spans="1:2" s="1" customFormat="1" ht="12.75">
      <c r="A16" s="7" t="s">
        <v>8</v>
      </c>
      <c r="B16" s="7"/>
    </row>
    <row r="17" ht="12.75">
      <c r="B17" s="7"/>
    </row>
    <row r="18" spans="1:2" ht="14.25">
      <c r="A18" s="7" t="s">
        <v>9</v>
      </c>
      <c r="B18" s="7"/>
    </row>
    <row r="19" spans="1:2" ht="12.75">
      <c r="A19" s="8" t="s">
        <v>10</v>
      </c>
      <c r="B19" s="7"/>
    </row>
    <row r="20" spans="1:2" ht="12.75">
      <c r="A20" s="7" t="s">
        <v>11</v>
      </c>
      <c r="B20" s="7"/>
    </row>
    <row r="21" spans="1:2" ht="12.75" hidden="1">
      <c r="A21" s="7"/>
      <c r="B21" s="7"/>
    </row>
    <row r="22" spans="1:2" ht="12.75" hidden="1">
      <c r="A22" s="7"/>
      <c r="B22" s="7"/>
    </row>
    <row r="23" spans="1:2" ht="12.75" hidden="1">
      <c r="A23" s="7"/>
      <c r="B23" s="7"/>
    </row>
    <row r="24" spans="1:2" ht="12.75" hidden="1">
      <c r="A24" s="7"/>
      <c r="B24" s="7"/>
    </row>
    <row r="25" spans="1:2" ht="12.75" hidden="1">
      <c r="A25" s="7"/>
      <c r="B25" s="7"/>
    </row>
    <row r="26" spans="1:2" ht="12.75" hidden="1">
      <c r="A26" s="7"/>
      <c r="B26" s="7"/>
    </row>
    <row r="27" spans="1:2" ht="12.75" hidden="1">
      <c r="A27" s="7"/>
      <c r="B27" s="7"/>
    </row>
    <row r="28" ht="12.75">
      <c r="B28" s="7"/>
    </row>
    <row r="29" spans="1:17" s="7" customFormat="1" ht="13.5">
      <c r="A29" s="9" t="s">
        <v>12</v>
      </c>
      <c r="B29" s="9" t="s">
        <v>13</v>
      </c>
      <c r="C29" s="10" t="s">
        <v>14</v>
      </c>
      <c r="D29" s="10" t="s">
        <v>15</v>
      </c>
      <c r="E29" s="10" t="s">
        <v>16</v>
      </c>
      <c r="F29" s="9" t="s">
        <v>17</v>
      </c>
      <c r="G29" s="10" t="s">
        <v>18</v>
      </c>
      <c r="H29" s="10" t="s">
        <v>19</v>
      </c>
      <c r="I29" s="10" t="s">
        <v>20</v>
      </c>
      <c r="J29" s="11" t="s">
        <v>21</v>
      </c>
      <c r="K29" s="11" t="s">
        <v>22</v>
      </c>
      <c r="L29" s="11" t="s">
        <v>23</v>
      </c>
      <c r="M29" s="11" t="s">
        <v>24</v>
      </c>
      <c r="N29" s="10" t="s">
        <v>25</v>
      </c>
      <c r="O29" s="9" t="s">
        <v>26</v>
      </c>
      <c r="P29" s="9" t="s">
        <v>27</v>
      </c>
      <c r="Q29" s="2"/>
    </row>
    <row r="30" spans="1:17" s="7" customFormat="1" ht="14.25">
      <c r="A30" s="12"/>
      <c r="B30" s="13" t="s">
        <v>28</v>
      </c>
      <c r="C30" s="7" t="s">
        <v>29</v>
      </c>
      <c r="D30" s="7" t="s">
        <v>30</v>
      </c>
      <c r="E30" s="7" t="s">
        <v>31</v>
      </c>
      <c r="F30" s="4"/>
      <c r="G30" s="14">
        <f aca="true" t="shared" si="0" ref="G30:G35">ROUNDUP(L30*1.05,0)</f>
        <v>38</v>
      </c>
      <c r="H30" s="15">
        <f aca="true" t="shared" si="1" ref="H30:H35">G30*A30</f>
        <v>0</v>
      </c>
      <c r="I30" s="7">
        <f aca="true" t="shared" si="2" ref="I30:I35">IF(A30&lt;&gt;"",IF(F30&lt;&gt;"",1,2),0)</f>
        <v>0</v>
      </c>
      <c r="K30" s="7">
        <v>36</v>
      </c>
      <c r="L30" s="15">
        <v>35.52</v>
      </c>
      <c r="M30" s="7">
        <v>34.44</v>
      </c>
      <c r="N30" s="14">
        <v>35</v>
      </c>
      <c r="O30" s="16"/>
      <c r="Q30" s="2"/>
    </row>
    <row r="31" spans="1:17" s="7" customFormat="1" ht="14.25">
      <c r="A31" s="12"/>
      <c r="B31" s="13" t="s">
        <v>28</v>
      </c>
      <c r="C31" s="7" t="s">
        <v>32</v>
      </c>
      <c r="D31" s="7" t="s">
        <v>33</v>
      </c>
      <c r="E31" s="7" t="s">
        <v>31</v>
      </c>
      <c r="F31" s="4"/>
      <c r="G31" s="14">
        <f t="shared" si="0"/>
        <v>42</v>
      </c>
      <c r="H31" s="15">
        <f t="shared" si="1"/>
        <v>0</v>
      </c>
      <c r="I31" s="7">
        <f t="shared" si="2"/>
        <v>0</v>
      </c>
      <c r="K31" s="7">
        <v>40</v>
      </c>
      <c r="L31" s="15">
        <v>39.48</v>
      </c>
      <c r="M31" s="7">
        <v>37.92</v>
      </c>
      <c r="N31" s="14">
        <v>38</v>
      </c>
      <c r="O31" s="16"/>
      <c r="Q31" s="2"/>
    </row>
    <row r="32" spans="1:17" s="7" customFormat="1" ht="14.25">
      <c r="A32" s="12"/>
      <c r="B32" s="13" t="s">
        <v>28</v>
      </c>
      <c r="C32" s="7" t="s">
        <v>34</v>
      </c>
      <c r="D32" s="7" t="s">
        <v>35</v>
      </c>
      <c r="E32" s="7" t="s">
        <v>31</v>
      </c>
      <c r="F32" s="4"/>
      <c r="G32" s="14">
        <f t="shared" si="0"/>
        <v>43</v>
      </c>
      <c r="H32" s="15">
        <f t="shared" si="1"/>
        <v>0</v>
      </c>
      <c r="I32" s="7">
        <f t="shared" si="2"/>
        <v>0</v>
      </c>
      <c r="K32" s="7">
        <v>41</v>
      </c>
      <c r="L32" s="15">
        <v>40.08</v>
      </c>
      <c r="M32" s="7">
        <v>38.879999999999995</v>
      </c>
      <c r="N32" s="14">
        <v>39</v>
      </c>
      <c r="O32" s="16"/>
      <c r="Q32" s="2"/>
    </row>
    <row r="33" spans="1:17" s="7" customFormat="1" ht="14.25">
      <c r="A33" s="12"/>
      <c r="B33" s="13" t="s">
        <v>28</v>
      </c>
      <c r="C33" s="7" t="s">
        <v>36</v>
      </c>
      <c r="D33" s="7" t="s">
        <v>37</v>
      </c>
      <c r="E33" s="7" t="s">
        <v>31</v>
      </c>
      <c r="F33" s="4"/>
      <c r="G33" s="14">
        <f t="shared" si="0"/>
        <v>43</v>
      </c>
      <c r="H33" s="15">
        <f t="shared" si="1"/>
        <v>0</v>
      </c>
      <c r="I33" s="7">
        <f t="shared" si="2"/>
        <v>0</v>
      </c>
      <c r="K33" s="7">
        <v>41</v>
      </c>
      <c r="L33" s="15">
        <v>40.68</v>
      </c>
      <c r="M33" s="7">
        <v>41.76</v>
      </c>
      <c r="N33" s="14">
        <v>42</v>
      </c>
      <c r="O33" s="16"/>
      <c r="Q33" s="2"/>
    </row>
    <row r="34" spans="1:17" s="7" customFormat="1" ht="14.25">
      <c r="A34" s="12"/>
      <c r="B34" s="13" t="s">
        <v>28</v>
      </c>
      <c r="C34" s="7" t="s">
        <v>38</v>
      </c>
      <c r="D34" s="7" t="s">
        <v>39</v>
      </c>
      <c r="E34" s="7" t="s">
        <v>40</v>
      </c>
      <c r="F34" s="4"/>
      <c r="G34" s="14">
        <f t="shared" si="0"/>
        <v>47</v>
      </c>
      <c r="H34" s="15">
        <f t="shared" si="1"/>
        <v>0</v>
      </c>
      <c r="I34" s="7">
        <f t="shared" si="2"/>
        <v>0</v>
      </c>
      <c r="K34" s="7">
        <v>45</v>
      </c>
      <c r="L34" s="15">
        <v>44.76</v>
      </c>
      <c r="N34" s="14">
        <v>60</v>
      </c>
      <c r="O34" s="16"/>
      <c r="Q34" s="2"/>
    </row>
    <row r="35" spans="1:17" s="7" customFormat="1" ht="14.25">
      <c r="A35" s="12"/>
      <c r="B35" s="13" t="s">
        <v>28</v>
      </c>
      <c r="C35" s="7" t="s">
        <v>41</v>
      </c>
      <c r="D35" s="7" t="s">
        <v>42</v>
      </c>
      <c r="E35" s="7" t="s">
        <v>43</v>
      </c>
      <c r="F35" s="4"/>
      <c r="G35" s="14">
        <f t="shared" si="0"/>
        <v>85</v>
      </c>
      <c r="H35" s="15">
        <f t="shared" si="1"/>
        <v>0</v>
      </c>
      <c r="I35" s="7">
        <f t="shared" si="2"/>
        <v>0</v>
      </c>
      <c r="K35" s="7">
        <v>81</v>
      </c>
      <c r="L35" s="15">
        <v>80.28</v>
      </c>
      <c r="N35" s="14">
        <v>65</v>
      </c>
      <c r="O35" s="16"/>
      <c r="Q35" s="2"/>
    </row>
    <row r="36" spans="1:17" s="7" customFormat="1" ht="14.25">
      <c r="A36" s="12"/>
      <c r="B36" s="13"/>
      <c r="F36" s="4"/>
      <c r="G36" s="14"/>
      <c r="H36" s="15"/>
      <c r="L36" s="15"/>
      <c r="N36" s="14"/>
      <c r="O36" s="16"/>
      <c r="Q36" s="2"/>
    </row>
    <row r="37" spans="1:17" s="7" customFormat="1" ht="14.25">
      <c r="A37" s="12"/>
      <c r="B37" s="13" t="s">
        <v>28</v>
      </c>
      <c r="D37" s="7" t="s">
        <v>44</v>
      </c>
      <c r="E37" s="7" t="s">
        <v>31</v>
      </c>
      <c r="F37" s="4"/>
      <c r="G37" s="14">
        <f aca="true" t="shared" si="3" ref="G37:G38">ROUNDUP(L37*1.05,0)</f>
        <v>55</v>
      </c>
      <c r="H37" s="15">
        <f aca="true" t="shared" si="4" ref="H37:H38">G37*A37</f>
        <v>0</v>
      </c>
      <c r="L37" s="15">
        <v>51.73</v>
      </c>
      <c r="N37" s="14"/>
      <c r="O37" s="16"/>
      <c r="Q37" s="2"/>
    </row>
    <row r="38" spans="1:17" s="7" customFormat="1" ht="14.25">
      <c r="A38" s="12"/>
      <c r="B38" s="13" t="s">
        <v>28</v>
      </c>
      <c r="D38" s="7" t="s">
        <v>45</v>
      </c>
      <c r="E38" s="7" t="s">
        <v>31</v>
      </c>
      <c r="F38" s="4"/>
      <c r="G38" s="14">
        <f t="shared" si="3"/>
        <v>61</v>
      </c>
      <c r="H38" s="15">
        <f t="shared" si="4"/>
        <v>0</v>
      </c>
      <c r="L38" s="15">
        <v>57.48</v>
      </c>
      <c r="N38" s="14"/>
      <c r="O38" s="16"/>
      <c r="Q38" s="2"/>
    </row>
    <row r="39" spans="1:17" s="7" customFormat="1" ht="14.25">
      <c r="A39" s="17"/>
      <c r="B39" s="13"/>
      <c r="F39" s="17"/>
      <c r="G39" s="14"/>
      <c r="H39" s="15"/>
      <c r="L39" s="15"/>
      <c r="N39" s="14"/>
      <c r="O39" s="17"/>
      <c r="Q39" s="2"/>
    </row>
    <row r="40" spans="1:17" s="7" customFormat="1" ht="14.25">
      <c r="A40" s="12"/>
      <c r="B40" s="13" t="s">
        <v>28</v>
      </c>
      <c r="C40" s="17" t="s">
        <v>46</v>
      </c>
      <c r="D40" s="7" t="s">
        <v>47</v>
      </c>
      <c r="F40" s="12"/>
      <c r="G40" s="14">
        <f aca="true" t="shared" si="5" ref="G40:G47">ROUNDUP(L40*1.05,0)</f>
        <v>53</v>
      </c>
      <c r="H40" s="15">
        <f aca="true" t="shared" si="6" ref="H40:H47">G40*A40</f>
        <v>0</v>
      </c>
      <c r="I40" s="7">
        <f aca="true" t="shared" si="7" ref="I40:I47">IF(A40&lt;&gt;"",IF(F40&lt;&gt;"",1,2),0)</f>
        <v>0</v>
      </c>
      <c r="K40" s="7">
        <v>51</v>
      </c>
      <c r="L40" s="15">
        <v>50.28</v>
      </c>
      <c r="M40" s="7">
        <v>47.88</v>
      </c>
      <c r="N40" s="14">
        <v>48</v>
      </c>
      <c r="O40" s="16"/>
      <c r="Q40" s="2"/>
    </row>
    <row r="41" spans="1:17" s="7" customFormat="1" ht="14.25">
      <c r="A41" s="4"/>
      <c r="B41" s="13" t="s">
        <v>28</v>
      </c>
      <c r="C41" s="17" t="s">
        <v>46</v>
      </c>
      <c r="D41" s="7" t="s">
        <v>48</v>
      </c>
      <c r="F41" s="12"/>
      <c r="G41" s="14">
        <f t="shared" si="5"/>
        <v>53</v>
      </c>
      <c r="H41" s="15">
        <f t="shared" si="6"/>
        <v>0</v>
      </c>
      <c r="I41" s="7">
        <f t="shared" si="7"/>
        <v>0</v>
      </c>
      <c r="K41" s="7">
        <v>51</v>
      </c>
      <c r="L41" s="15">
        <v>50.28</v>
      </c>
      <c r="M41" s="7">
        <v>47.88</v>
      </c>
      <c r="N41" s="14">
        <v>48</v>
      </c>
      <c r="O41" s="16"/>
      <c r="Q41" s="2"/>
    </row>
    <row r="42" spans="1:17" s="7" customFormat="1" ht="14.25">
      <c r="A42" s="12"/>
      <c r="B42" s="13" t="s">
        <v>28</v>
      </c>
      <c r="C42" s="17" t="s">
        <v>49</v>
      </c>
      <c r="D42" s="7" t="s">
        <v>50</v>
      </c>
      <c r="F42" s="12"/>
      <c r="G42" s="14">
        <f t="shared" si="5"/>
        <v>45</v>
      </c>
      <c r="H42" s="15">
        <f t="shared" si="6"/>
        <v>0</v>
      </c>
      <c r="I42" s="7">
        <f t="shared" si="7"/>
        <v>0</v>
      </c>
      <c r="K42" s="7">
        <v>43</v>
      </c>
      <c r="L42" s="15">
        <v>42.24</v>
      </c>
      <c r="M42" s="7">
        <v>41.16</v>
      </c>
      <c r="N42" s="14">
        <v>42</v>
      </c>
      <c r="O42" s="16"/>
      <c r="Q42" s="2"/>
    </row>
    <row r="43" spans="1:17" s="7" customFormat="1" ht="14.25">
      <c r="A43" s="12"/>
      <c r="B43" s="13" t="s">
        <v>28</v>
      </c>
      <c r="C43" s="17" t="s">
        <v>51</v>
      </c>
      <c r="D43" s="7" t="s">
        <v>52</v>
      </c>
      <c r="F43" s="12"/>
      <c r="G43" s="14">
        <f t="shared" si="5"/>
        <v>45</v>
      </c>
      <c r="H43" s="15">
        <f t="shared" si="6"/>
        <v>0</v>
      </c>
      <c r="I43" s="7">
        <f t="shared" si="7"/>
        <v>0</v>
      </c>
      <c r="K43" s="7">
        <v>43</v>
      </c>
      <c r="L43" s="15">
        <v>42.24</v>
      </c>
      <c r="M43" s="7">
        <v>41.16</v>
      </c>
      <c r="N43" s="14">
        <v>42</v>
      </c>
      <c r="O43" s="16"/>
      <c r="Q43" s="2"/>
    </row>
    <row r="44" spans="1:17" s="7" customFormat="1" ht="14.25">
      <c r="A44" s="12"/>
      <c r="B44" s="13" t="s">
        <v>28</v>
      </c>
      <c r="C44" s="17" t="s">
        <v>53</v>
      </c>
      <c r="D44" s="7" t="s">
        <v>54</v>
      </c>
      <c r="F44" s="12"/>
      <c r="G44" s="14">
        <f t="shared" si="5"/>
        <v>58</v>
      </c>
      <c r="H44" s="15">
        <f t="shared" si="6"/>
        <v>0</v>
      </c>
      <c r="I44" s="7">
        <f t="shared" si="7"/>
        <v>0</v>
      </c>
      <c r="K44" s="7">
        <v>56</v>
      </c>
      <c r="L44" s="15">
        <v>55.08</v>
      </c>
      <c r="M44" s="7">
        <v>54.3</v>
      </c>
      <c r="N44" s="14">
        <v>55</v>
      </c>
      <c r="O44" s="16"/>
      <c r="Q44" s="2"/>
    </row>
    <row r="45" spans="1:17" s="7" customFormat="1" ht="14.25">
      <c r="A45" s="12"/>
      <c r="B45" s="13" t="s">
        <v>28</v>
      </c>
      <c r="C45" s="17" t="s">
        <v>55</v>
      </c>
      <c r="D45" s="7" t="s">
        <v>56</v>
      </c>
      <c r="F45" s="12"/>
      <c r="G45" s="14">
        <f t="shared" si="5"/>
        <v>58</v>
      </c>
      <c r="H45" s="15">
        <f t="shared" si="6"/>
        <v>0</v>
      </c>
      <c r="I45" s="7">
        <f t="shared" si="7"/>
        <v>0</v>
      </c>
      <c r="K45" s="7">
        <v>56</v>
      </c>
      <c r="L45" s="15">
        <v>55.08</v>
      </c>
      <c r="M45" s="7">
        <v>54.3</v>
      </c>
      <c r="N45" s="14">
        <v>55</v>
      </c>
      <c r="O45" s="16"/>
      <c r="Q45" s="2"/>
    </row>
    <row r="46" spans="1:17" s="7" customFormat="1" ht="14.25">
      <c r="A46" s="12"/>
      <c r="B46" s="13" t="s">
        <v>28</v>
      </c>
      <c r="C46" s="7" t="s">
        <v>57</v>
      </c>
      <c r="D46" s="7" t="s">
        <v>58</v>
      </c>
      <c r="E46" s="7" t="s">
        <v>43</v>
      </c>
      <c r="F46" s="12"/>
      <c r="G46" s="14">
        <f t="shared" si="5"/>
        <v>81</v>
      </c>
      <c r="H46" s="15">
        <f t="shared" si="6"/>
        <v>0</v>
      </c>
      <c r="I46" s="7">
        <f t="shared" si="7"/>
        <v>0</v>
      </c>
      <c r="K46" s="7">
        <v>77</v>
      </c>
      <c r="L46" s="15">
        <v>76.68</v>
      </c>
      <c r="M46" s="7">
        <v>79.55999999999999</v>
      </c>
      <c r="N46" s="14">
        <v>80</v>
      </c>
      <c r="O46" s="16"/>
      <c r="Q46" s="2"/>
    </row>
    <row r="47" spans="1:17" s="7" customFormat="1" ht="14.25">
      <c r="A47" s="12"/>
      <c r="B47" s="13" t="s">
        <v>28</v>
      </c>
      <c r="C47" s="7" t="s">
        <v>59</v>
      </c>
      <c r="D47" s="7" t="s">
        <v>60</v>
      </c>
      <c r="E47" s="7" t="s">
        <v>43</v>
      </c>
      <c r="F47" s="12"/>
      <c r="G47" s="14">
        <f t="shared" si="5"/>
        <v>88</v>
      </c>
      <c r="H47" s="15">
        <f t="shared" si="6"/>
        <v>0</v>
      </c>
      <c r="I47" s="7">
        <f t="shared" si="7"/>
        <v>0</v>
      </c>
      <c r="K47" s="7">
        <v>84</v>
      </c>
      <c r="L47" s="15">
        <v>83.04</v>
      </c>
      <c r="M47" s="7">
        <v>79.55999999999999</v>
      </c>
      <c r="N47" s="14">
        <v>80</v>
      </c>
      <c r="O47" s="16"/>
      <c r="Q47" s="2"/>
    </row>
    <row r="48" spans="1:17" s="7" customFormat="1" ht="14.25">
      <c r="A48" s="17"/>
      <c r="B48" s="13"/>
      <c r="F48" s="17"/>
      <c r="G48" s="14"/>
      <c r="H48" s="15"/>
      <c r="L48" s="15"/>
      <c r="N48" s="14"/>
      <c r="O48" s="17"/>
      <c r="Q48" s="2"/>
    </row>
    <row r="49" spans="1:17" s="7" customFormat="1" ht="14.25">
      <c r="A49" s="12"/>
      <c r="B49" s="13" t="s">
        <v>28</v>
      </c>
      <c r="C49" s="7" t="s">
        <v>61</v>
      </c>
      <c r="D49" s="7" t="s">
        <v>62</v>
      </c>
      <c r="F49" s="12"/>
      <c r="G49" s="14">
        <f aca="true" t="shared" si="8" ref="G49:G56">ROUNDUP(L49*1.05,0)</f>
        <v>51</v>
      </c>
      <c r="H49" s="15">
        <f aca="true" t="shared" si="9" ref="H49:H56">G49*A49</f>
        <v>0</v>
      </c>
      <c r="I49" s="7">
        <f aca="true" t="shared" si="10" ref="I49:I56">IF(A49&lt;&gt;"",IF(F49&lt;&gt;"",1,2),0)</f>
        <v>0</v>
      </c>
      <c r="K49" s="7">
        <v>48</v>
      </c>
      <c r="L49" s="15">
        <v>47.88</v>
      </c>
      <c r="M49" s="7">
        <v>46.8</v>
      </c>
      <c r="N49" s="14">
        <v>47</v>
      </c>
      <c r="O49" s="16"/>
      <c r="P49" s="7" t="s">
        <v>63</v>
      </c>
      <c r="Q49" s="2"/>
    </row>
    <row r="50" spans="1:17" s="7" customFormat="1" ht="14.25">
      <c r="A50" s="12"/>
      <c r="B50" s="13" t="s">
        <v>28</v>
      </c>
      <c r="C50" s="17" t="s">
        <v>64</v>
      </c>
      <c r="D50" s="7" t="s">
        <v>65</v>
      </c>
      <c r="F50" s="12"/>
      <c r="G50" s="14">
        <f t="shared" si="8"/>
        <v>65</v>
      </c>
      <c r="H50" s="15">
        <f t="shared" si="9"/>
        <v>0</v>
      </c>
      <c r="I50" s="7">
        <f t="shared" si="10"/>
        <v>0</v>
      </c>
      <c r="K50" s="7">
        <v>62</v>
      </c>
      <c r="L50" s="15">
        <v>61.08</v>
      </c>
      <c r="M50" s="7">
        <v>59.279999999999994</v>
      </c>
      <c r="N50" s="14">
        <v>60</v>
      </c>
      <c r="O50" s="16"/>
      <c r="P50" s="5"/>
      <c r="Q50" s="2"/>
    </row>
    <row r="51" spans="1:17" s="7" customFormat="1" ht="14.25">
      <c r="A51" s="12"/>
      <c r="B51" s="13" t="s">
        <v>28</v>
      </c>
      <c r="C51" s="17" t="s">
        <v>66</v>
      </c>
      <c r="D51" s="7" t="s">
        <v>67</v>
      </c>
      <c r="E51" s="18" t="s">
        <v>68</v>
      </c>
      <c r="F51" s="12"/>
      <c r="G51" s="14">
        <f t="shared" si="8"/>
        <v>65</v>
      </c>
      <c r="H51" s="15">
        <f t="shared" si="9"/>
        <v>0</v>
      </c>
      <c r="I51" s="7">
        <f t="shared" si="10"/>
        <v>0</v>
      </c>
      <c r="K51" s="7">
        <v>62</v>
      </c>
      <c r="L51" s="15">
        <v>61.44</v>
      </c>
      <c r="N51" s="14">
        <v>79</v>
      </c>
      <c r="O51" s="16"/>
      <c r="P51" s="5"/>
      <c r="Q51" s="2">
        <v>25</v>
      </c>
    </row>
    <row r="52" spans="1:17" s="7" customFormat="1" ht="15">
      <c r="A52" s="12"/>
      <c r="B52" s="13" t="s">
        <v>28</v>
      </c>
      <c r="C52" s="7" t="s">
        <v>69</v>
      </c>
      <c r="D52" s="7" t="s">
        <v>70</v>
      </c>
      <c r="F52" s="12"/>
      <c r="G52" s="14">
        <f t="shared" si="8"/>
        <v>24</v>
      </c>
      <c r="H52" s="15">
        <f t="shared" si="9"/>
        <v>0</v>
      </c>
      <c r="I52" s="7">
        <f t="shared" si="10"/>
        <v>0</v>
      </c>
      <c r="K52" s="7">
        <v>23</v>
      </c>
      <c r="L52" s="19">
        <f>M52*1.03</f>
        <v>22.248</v>
      </c>
      <c r="M52" s="7">
        <v>21.6</v>
      </c>
      <c r="N52" s="14">
        <v>22</v>
      </c>
      <c r="O52" s="16"/>
      <c r="Q52" s="2"/>
    </row>
    <row r="53" spans="1:17" s="7" customFormat="1" ht="14.25">
      <c r="A53" s="12"/>
      <c r="B53" s="13" t="s">
        <v>28</v>
      </c>
      <c r="C53" s="7" t="s">
        <v>71</v>
      </c>
      <c r="D53" s="7" t="s">
        <v>72</v>
      </c>
      <c r="F53" s="12"/>
      <c r="G53" s="14">
        <f t="shared" si="8"/>
        <v>6</v>
      </c>
      <c r="H53" s="15">
        <f t="shared" si="9"/>
        <v>0</v>
      </c>
      <c r="I53" s="7">
        <f t="shared" si="10"/>
        <v>0</v>
      </c>
      <c r="K53" s="7">
        <v>6</v>
      </c>
      <c r="L53" s="15">
        <f>M53</f>
        <v>5.52</v>
      </c>
      <c r="M53" s="7">
        <v>5.52</v>
      </c>
      <c r="N53" s="14">
        <v>6</v>
      </c>
      <c r="O53" s="16"/>
      <c r="Q53" s="2"/>
    </row>
    <row r="54" spans="1:17" s="7" customFormat="1" ht="14.25">
      <c r="A54" s="12"/>
      <c r="B54" s="13" t="s">
        <v>28</v>
      </c>
      <c r="C54" s="7" t="s">
        <v>73</v>
      </c>
      <c r="D54" s="7" t="s">
        <v>74</v>
      </c>
      <c r="F54" s="12"/>
      <c r="G54" s="14">
        <f t="shared" si="8"/>
        <v>13</v>
      </c>
      <c r="H54" s="15">
        <f t="shared" si="9"/>
        <v>0</v>
      </c>
      <c r="I54" s="7">
        <f t="shared" si="10"/>
        <v>0</v>
      </c>
      <c r="K54" s="7">
        <v>13</v>
      </c>
      <c r="L54" s="15">
        <v>12.12</v>
      </c>
      <c r="M54" s="7">
        <v>12.12</v>
      </c>
      <c r="N54" s="14">
        <v>13</v>
      </c>
      <c r="O54" s="16"/>
      <c r="Q54" s="2"/>
    </row>
    <row r="55" spans="1:17" s="7" customFormat="1" ht="14.25">
      <c r="A55" s="12"/>
      <c r="B55" s="13" t="s">
        <v>28</v>
      </c>
      <c r="C55" s="7" t="s">
        <v>75</v>
      </c>
      <c r="D55" s="7" t="s">
        <v>76</v>
      </c>
      <c r="F55" s="12"/>
      <c r="G55" s="14">
        <f t="shared" si="8"/>
        <v>17</v>
      </c>
      <c r="H55" s="15">
        <f t="shared" si="9"/>
        <v>0</v>
      </c>
      <c r="I55" s="7">
        <f t="shared" si="10"/>
        <v>0</v>
      </c>
      <c r="K55" s="7">
        <v>16</v>
      </c>
      <c r="L55" s="15">
        <v>15.48</v>
      </c>
      <c r="M55" s="7">
        <v>10.56</v>
      </c>
      <c r="N55" s="14">
        <v>11</v>
      </c>
      <c r="O55" s="16"/>
      <c r="Q55" s="2"/>
    </row>
    <row r="56" spans="1:17" s="7" customFormat="1" ht="14.25">
      <c r="A56" s="12"/>
      <c r="B56" s="13" t="s">
        <v>28</v>
      </c>
      <c r="C56" s="7" t="s">
        <v>77</v>
      </c>
      <c r="D56" s="7" t="s">
        <v>78</v>
      </c>
      <c r="E56" s="7" t="s">
        <v>79</v>
      </c>
      <c r="F56" s="12"/>
      <c r="G56" s="14">
        <f t="shared" si="8"/>
        <v>29</v>
      </c>
      <c r="H56" s="15">
        <f t="shared" si="9"/>
        <v>0</v>
      </c>
      <c r="I56" s="7">
        <f t="shared" si="10"/>
        <v>0</v>
      </c>
      <c r="K56" s="7">
        <v>28</v>
      </c>
      <c r="L56" s="15">
        <v>27.24</v>
      </c>
      <c r="N56" s="14">
        <v>26</v>
      </c>
      <c r="O56" s="16"/>
      <c r="P56" s="5"/>
      <c r="Q56" s="2">
        <v>53</v>
      </c>
    </row>
    <row r="57" spans="1:17" s="7" customFormat="1" ht="14.25">
      <c r="A57" s="17"/>
      <c r="B57" s="13"/>
      <c r="F57" s="17"/>
      <c r="G57" s="14"/>
      <c r="H57" s="15"/>
      <c r="L57" s="15"/>
      <c r="N57" s="14"/>
      <c r="O57" s="17"/>
      <c r="Q57" s="2"/>
    </row>
    <row r="58" spans="1:17" s="7" customFormat="1" ht="14.25" hidden="1">
      <c r="A58" s="17"/>
      <c r="B58" s="13"/>
      <c r="F58" s="17"/>
      <c r="G58" s="14">
        <f aca="true" t="shared" si="11" ref="G58:G60">ROUNDUP(L58*1.035,0)</f>
        <v>0</v>
      </c>
      <c r="H58" s="15"/>
      <c r="L58" s="15"/>
      <c r="N58" s="14"/>
      <c r="O58" s="17"/>
      <c r="Q58" s="2"/>
    </row>
    <row r="59" spans="1:17" s="7" customFormat="1" ht="14.25" hidden="1">
      <c r="A59" s="17"/>
      <c r="B59" s="13"/>
      <c r="F59" s="17"/>
      <c r="G59" s="14">
        <f t="shared" si="11"/>
        <v>0</v>
      </c>
      <c r="H59" s="15"/>
      <c r="L59" s="15"/>
      <c r="N59" s="14"/>
      <c r="O59" s="17"/>
      <c r="Q59" s="2"/>
    </row>
    <row r="60" spans="1:17" s="7" customFormat="1" ht="14.25" hidden="1">
      <c r="A60" s="17"/>
      <c r="B60" s="13"/>
      <c r="F60" s="17"/>
      <c r="G60" s="14">
        <f t="shared" si="11"/>
        <v>0</v>
      </c>
      <c r="H60" s="15"/>
      <c r="L60" s="15"/>
      <c r="N60" s="14"/>
      <c r="O60" s="17"/>
      <c r="Q60" s="2"/>
    </row>
    <row r="61" spans="1:17" s="7" customFormat="1" ht="14.25">
      <c r="A61" s="12"/>
      <c r="B61" s="13" t="s">
        <v>80</v>
      </c>
      <c r="C61" s="7" t="s">
        <v>81</v>
      </c>
      <c r="D61" s="7" t="s">
        <v>82</v>
      </c>
      <c r="F61" s="12"/>
      <c r="G61" s="14">
        <f aca="true" t="shared" si="12" ref="G61:G64">ROUNDUP(L61*1.05,0)</f>
        <v>37</v>
      </c>
      <c r="H61" s="15">
        <f aca="true" t="shared" si="13" ref="H61:H66">G61*A61</f>
        <v>0</v>
      </c>
      <c r="I61" s="7">
        <f aca="true" t="shared" si="14" ref="I61:I64">IF(A61&lt;&gt;"",IF(F61&lt;&gt;"",1,2),0)</f>
        <v>0</v>
      </c>
      <c r="K61" s="7">
        <v>36</v>
      </c>
      <c r="L61" s="19">
        <f>M61*1.03</f>
        <v>35.040600000000005</v>
      </c>
      <c r="M61" s="7">
        <v>34.02</v>
      </c>
      <c r="N61" s="14">
        <v>35</v>
      </c>
      <c r="O61" s="16"/>
      <c r="Q61" s="2"/>
    </row>
    <row r="62" spans="1:17" s="7" customFormat="1" ht="14.25">
      <c r="A62" s="12"/>
      <c r="B62" s="13" t="s">
        <v>80</v>
      </c>
      <c r="C62" s="17" t="s">
        <v>83</v>
      </c>
      <c r="D62" s="7" t="s">
        <v>84</v>
      </c>
      <c r="F62" s="12"/>
      <c r="G62" s="14">
        <f t="shared" si="12"/>
        <v>51</v>
      </c>
      <c r="H62" s="15">
        <f t="shared" si="13"/>
        <v>0</v>
      </c>
      <c r="I62" s="7">
        <f t="shared" si="14"/>
        <v>0</v>
      </c>
      <c r="K62" s="7">
        <v>48</v>
      </c>
      <c r="L62" s="15">
        <v>47.88</v>
      </c>
      <c r="M62" s="7">
        <v>44.22</v>
      </c>
      <c r="N62" s="14">
        <v>45</v>
      </c>
      <c r="O62" s="16"/>
      <c r="P62" s="7" t="s">
        <v>85</v>
      </c>
      <c r="Q62" s="2"/>
    </row>
    <row r="63" spans="1:17" s="7" customFormat="1" ht="14.25">
      <c r="A63" s="12"/>
      <c r="B63" s="13" t="s">
        <v>80</v>
      </c>
      <c r="C63" s="17" t="s">
        <v>86</v>
      </c>
      <c r="D63" s="7" t="s">
        <v>87</v>
      </c>
      <c r="F63" s="12"/>
      <c r="G63" s="14">
        <f t="shared" si="12"/>
        <v>66</v>
      </c>
      <c r="H63" s="15">
        <f t="shared" si="13"/>
        <v>0</v>
      </c>
      <c r="I63" s="7">
        <f t="shared" si="14"/>
        <v>0</v>
      </c>
      <c r="K63" s="7">
        <v>62</v>
      </c>
      <c r="L63" s="15">
        <v>61.91</v>
      </c>
      <c r="M63" s="7">
        <v>57.18</v>
      </c>
      <c r="N63" s="14">
        <v>58</v>
      </c>
      <c r="O63" s="16"/>
      <c r="Q63" s="2"/>
    </row>
    <row r="64" spans="1:17" s="7" customFormat="1" ht="14.25">
      <c r="A64" s="12"/>
      <c r="B64" s="13" t="s">
        <v>80</v>
      </c>
      <c r="C64" s="17" t="s">
        <v>88</v>
      </c>
      <c r="D64" s="7" t="s">
        <v>89</v>
      </c>
      <c r="F64" s="12"/>
      <c r="G64" s="14">
        <f t="shared" si="12"/>
        <v>71</v>
      </c>
      <c r="H64" s="15">
        <f t="shared" si="13"/>
        <v>0</v>
      </c>
      <c r="I64" s="7">
        <f t="shared" si="14"/>
        <v>0</v>
      </c>
      <c r="K64" s="7">
        <v>68</v>
      </c>
      <c r="L64" s="15">
        <v>67.08</v>
      </c>
      <c r="M64" s="7">
        <v>65.16</v>
      </c>
      <c r="N64" s="14">
        <v>66</v>
      </c>
      <c r="O64" s="16"/>
      <c r="Q64" s="2"/>
    </row>
    <row r="65" spans="1:17" s="7" customFormat="1" ht="14.25">
      <c r="A65" s="12"/>
      <c r="B65" s="13" t="s">
        <v>80</v>
      </c>
      <c r="C65" s="17"/>
      <c r="D65" s="7" t="s">
        <v>90</v>
      </c>
      <c r="F65" s="12"/>
      <c r="G65" s="14"/>
      <c r="H65" s="15">
        <f t="shared" si="13"/>
        <v>0</v>
      </c>
      <c r="L65" s="15"/>
      <c r="N65" s="14"/>
      <c r="O65" s="16"/>
      <c r="Q65" s="2"/>
    </row>
    <row r="66" spans="1:17" s="7" customFormat="1" ht="14.25">
      <c r="A66" s="12"/>
      <c r="B66" s="13" t="s">
        <v>80</v>
      </c>
      <c r="C66" s="17" t="s">
        <v>91</v>
      </c>
      <c r="D66" s="7" t="s">
        <v>92</v>
      </c>
      <c r="F66" s="12"/>
      <c r="G66" s="14">
        <f>ROUNDUP(L66*1.05,0)</f>
        <v>85</v>
      </c>
      <c r="H66" s="15">
        <f t="shared" si="13"/>
        <v>0</v>
      </c>
      <c r="I66" s="7">
        <f>IF(A66&lt;&gt;"",IF(F66&lt;&gt;"",1,2),0)</f>
        <v>0</v>
      </c>
      <c r="K66" s="7">
        <v>81</v>
      </c>
      <c r="L66" s="15">
        <v>80.29</v>
      </c>
      <c r="N66" s="14">
        <v>79</v>
      </c>
      <c r="O66" s="16"/>
      <c r="Q66" s="2"/>
    </row>
    <row r="67" spans="1:17" s="7" customFormat="1" ht="14.25">
      <c r="A67" s="17"/>
      <c r="B67" s="13"/>
      <c r="F67" s="17"/>
      <c r="G67" s="14"/>
      <c r="H67" s="15"/>
      <c r="L67" s="15"/>
      <c r="N67" s="14"/>
      <c r="O67" s="17"/>
      <c r="Q67" s="2"/>
    </row>
    <row r="68" spans="1:17" s="7" customFormat="1" ht="14.25" hidden="1">
      <c r="A68" s="17"/>
      <c r="B68" s="13"/>
      <c r="F68" s="17"/>
      <c r="G68" s="14">
        <f aca="true" t="shared" si="15" ref="G68:G70">ROUNDUP(L68*1.035,0)</f>
        <v>0</v>
      </c>
      <c r="H68" s="15"/>
      <c r="L68" s="15"/>
      <c r="N68" s="14"/>
      <c r="O68" s="17"/>
      <c r="Q68" s="2"/>
    </row>
    <row r="69" spans="1:17" s="7" customFormat="1" ht="14.25" hidden="1">
      <c r="A69" s="17"/>
      <c r="B69" s="13"/>
      <c r="F69" s="17"/>
      <c r="G69" s="14">
        <f t="shared" si="15"/>
        <v>0</v>
      </c>
      <c r="H69" s="15"/>
      <c r="L69" s="15"/>
      <c r="N69" s="14"/>
      <c r="O69" s="17"/>
      <c r="Q69" s="2"/>
    </row>
    <row r="70" spans="1:17" s="7" customFormat="1" ht="14.25" hidden="1">
      <c r="A70" s="17"/>
      <c r="B70" s="13"/>
      <c r="F70" s="17"/>
      <c r="G70" s="14">
        <f t="shared" si="15"/>
        <v>0</v>
      </c>
      <c r="H70" s="15"/>
      <c r="L70" s="15"/>
      <c r="N70" s="14"/>
      <c r="O70" s="17"/>
      <c r="Q70" s="2"/>
    </row>
    <row r="71" spans="1:17" s="7" customFormat="1" ht="14.25">
      <c r="A71" s="12"/>
      <c r="B71" s="13" t="s">
        <v>93</v>
      </c>
      <c r="C71" s="7" t="s">
        <v>94</v>
      </c>
      <c r="D71" s="7" t="s">
        <v>95</v>
      </c>
      <c r="F71" s="4"/>
      <c r="G71" s="14">
        <f aca="true" t="shared" si="16" ref="G71:G78">ROUNDUP(L71*1.05,0)</f>
        <v>25</v>
      </c>
      <c r="H71" s="15">
        <f aca="true" t="shared" si="17" ref="H71:H78">G71*A71</f>
        <v>0</v>
      </c>
      <c r="I71" s="7">
        <f aca="true" t="shared" si="18" ref="I71:I78">IF(A71&lt;&gt;"",IF(F71&lt;&gt;"",1,2),0)</f>
        <v>0</v>
      </c>
      <c r="K71" s="7">
        <v>24</v>
      </c>
      <c r="L71" s="15">
        <v>23.76</v>
      </c>
      <c r="M71" s="7">
        <v>21.12</v>
      </c>
      <c r="N71" s="14">
        <v>22</v>
      </c>
      <c r="O71" s="16"/>
      <c r="Q71" s="2"/>
    </row>
    <row r="72" spans="1:17" s="7" customFormat="1" ht="14.25">
      <c r="A72" s="12"/>
      <c r="B72" s="13" t="s">
        <v>93</v>
      </c>
      <c r="C72" s="7" t="s">
        <v>96</v>
      </c>
      <c r="D72" s="7" t="s">
        <v>97</v>
      </c>
      <c r="F72" s="12"/>
      <c r="G72" s="14">
        <f t="shared" si="16"/>
        <v>30</v>
      </c>
      <c r="H72" s="15">
        <f t="shared" si="17"/>
        <v>0</v>
      </c>
      <c r="I72" s="7">
        <f t="shared" si="18"/>
        <v>0</v>
      </c>
      <c r="K72" s="7">
        <v>28</v>
      </c>
      <c r="L72" s="15">
        <v>27.72</v>
      </c>
      <c r="M72" s="7">
        <v>27.36</v>
      </c>
      <c r="N72" s="14">
        <v>28</v>
      </c>
      <c r="O72" s="16"/>
      <c r="Q72" s="2"/>
    </row>
    <row r="73" spans="1:17" s="7" customFormat="1" ht="14.25">
      <c r="A73" s="12"/>
      <c r="B73" s="13" t="s">
        <v>93</v>
      </c>
      <c r="C73" s="7" t="s">
        <v>98</v>
      </c>
      <c r="D73" s="7" t="s">
        <v>99</v>
      </c>
      <c r="F73" s="12"/>
      <c r="G73" s="14">
        <f t="shared" si="16"/>
        <v>27</v>
      </c>
      <c r="H73" s="15">
        <f t="shared" si="17"/>
        <v>0</v>
      </c>
      <c r="I73" s="7">
        <f t="shared" si="18"/>
        <v>0</v>
      </c>
      <c r="K73" s="7">
        <v>26</v>
      </c>
      <c r="L73" s="15">
        <v>25.56</v>
      </c>
      <c r="M73" s="7">
        <v>25.56</v>
      </c>
      <c r="N73" s="14">
        <v>26</v>
      </c>
      <c r="O73" s="16"/>
      <c r="Q73" s="2"/>
    </row>
    <row r="74" spans="1:17" s="7" customFormat="1" ht="14.25">
      <c r="A74" s="12"/>
      <c r="B74" s="13" t="s">
        <v>93</v>
      </c>
      <c r="C74" s="7" t="s">
        <v>100</v>
      </c>
      <c r="D74" s="7" t="s">
        <v>101</v>
      </c>
      <c r="F74" s="4"/>
      <c r="G74" s="14">
        <f t="shared" si="16"/>
        <v>35</v>
      </c>
      <c r="H74" s="15">
        <f t="shared" si="17"/>
        <v>0</v>
      </c>
      <c r="I74" s="7">
        <f t="shared" si="18"/>
        <v>0</v>
      </c>
      <c r="K74" s="7">
        <v>33</v>
      </c>
      <c r="L74" s="15">
        <v>32.52</v>
      </c>
      <c r="M74" s="7">
        <v>30.96</v>
      </c>
      <c r="N74" s="14">
        <v>31</v>
      </c>
      <c r="O74" s="16"/>
      <c r="Q74" s="2"/>
    </row>
    <row r="75" spans="1:17" s="7" customFormat="1" ht="14.25">
      <c r="A75" s="12"/>
      <c r="B75" s="13" t="s">
        <v>93</v>
      </c>
      <c r="C75" s="7" t="s">
        <v>102</v>
      </c>
      <c r="D75" s="7" t="s">
        <v>102</v>
      </c>
      <c r="F75" s="4"/>
      <c r="G75" s="14">
        <f t="shared" si="16"/>
        <v>46</v>
      </c>
      <c r="H75" s="15">
        <f t="shared" si="17"/>
        <v>0</v>
      </c>
      <c r="I75" s="7">
        <f t="shared" si="18"/>
        <v>0</v>
      </c>
      <c r="K75" s="7">
        <v>44</v>
      </c>
      <c r="L75" s="15">
        <v>43.44</v>
      </c>
      <c r="M75" s="7">
        <v>28.32</v>
      </c>
      <c r="N75" s="14">
        <v>29</v>
      </c>
      <c r="O75" s="16"/>
      <c r="Q75" s="2"/>
    </row>
    <row r="76" spans="1:17" s="7" customFormat="1" ht="14.25">
      <c r="A76" s="12"/>
      <c r="B76" s="13" t="s">
        <v>93</v>
      </c>
      <c r="C76" s="7" t="s">
        <v>103</v>
      </c>
      <c r="D76" s="7" t="s">
        <v>104</v>
      </c>
      <c r="F76" s="12"/>
      <c r="G76" s="14">
        <f t="shared" si="16"/>
        <v>29</v>
      </c>
      <c r="H76" s="15">
        <f t="shared" si="17"/>
        <v>0</v>
      </c>
      <c r="I76" s="7">
        <f t="shared" si="18"/>
        <v>0</v>
      </c>
      <c r="K76" s="7">
        <v>28</v>
      </c>
      <c r="L76" s="15">
        <v>27.48</v>
      </c>
      <c r="M76" s="7">
        <v>27.12</v>
      </c>
      <c r="N76" s="14">
        <v>28</v>
      </c>
      <c r="O76" s="16"/>
      <c r="Q76" s="2"/>
    </row>
    <row r="77" spans="1:17" s="7" customFormat="1" ht="14.25">
      <c r="A77" s="12"/>
      <c r="B77" s="13" t="s">
        <v>93</v>
      </c>
      <c r="C77" s="7" t="s">
        <v>105</v>
      </c>
      <c r="D77" s="7" t="s">
        <v>106</v>
      </c>
      <c r="F77" s="4"/>
      <c r="G77" s="14">
        <f t="shared" si="16"/>
        <v>39</v>
      </c>
      <c r="H77" s="15">
        <f t="shared" si="17"/>
        <v>0</v>
      </c>
      <c r="I77" s="7">
        <f t="shared" si="18"/>
        <v>0</v>
      </c>
      <c r="K77" s="7">
        <v>37</v>
      </c>
      <c r="L77" s="15">
        <v>36.48</v>
      </c>
      <c r="M77" s="7">
        <v>33.42</v>
      </c>
      <c r="N77" s="14">
        <v>32</v>
      </c>
      <c r="O77" s="16"/>
      <c r="Q77" s="2"/>
    </row>
    <row r="78" spans="1:17" s="7" customFormat="1" ht="14.25">
      <c r="A78" s="12"/>
      <c r="B78" s="13" t="s">
        <v>93</v>
      </c>
      <c r="C78" s="7" t="s">
        <v>107</v>
      </c>
      <c r="D78" s="7" t="s">
        <v>108</v>
      </c>
      <c r="F78" s="12"/>
      <c r="G78" s="14">
        <f t="shared" si="16"/>
        <v>39</v>
      </c>
      <c r="H78" s="15">
        <f t="shared" si="17"/>
        <v>0</v>
      </c>
      <c r="I78" s="7">
        <f t="shared" si="18"/>
        <v>0</v>
      </c>
      <c r="K78" s="7">
        <v>37</v>
      </c>
      <c r="L78" s="15">
        <v>36.48</v>
      </c>
      <c r="M78" s="7">
        <v>33.42</v>
      </c>
      <c r="N78" s="14">
        <v>34</v>
      </c>
      <c r="O78" s="16"/>
      <c r="Q78" s="2"/>
    </row>
    <row r="79" spans="1:15" ht="12.75">
      <c r="A79" s="20"/>
      <c r="B79" s="13"/>
      <c r="E79" s="21"/>
      <c r="F79" s="21"/>
      <c r="G79" s="22"/>
      <c r="H79" s="22"/>
      <c r="I79" s="7"/>
      <c r="J79" s="7"/>
      <c r="K79" s="7"/>
      <c r="L79" s="22"/>
      <c r="N79" s="22"/>
      <c r="O79" s="21"/>
    </row>
    <row r="80" spans="1:15" ht="12.75" hidden="1">
      <c r="A80" s="20"/>
      <c r="B80" s="13"/>
      <c r="E80" s="21"/>
      <c r="F80" s="21"/>
      <c r="G80" s="22"/>
      <c r="H80" s="22"/>
      <c r="I80" s="7"/>
      <c r="J80" s="7"/>
      <c r="K80" s="7"/>
      <c r="L80" s="22"/>
      <c r="N80" s="22"/>
      <c r="O80" s="21"/>
    </row>
    <row r="81" spans="1:15" ht="12.75" hidden="1">
      <c r="A81" s="20"/>
      <c r="B81" s="13"/>
      <c r="E81" s="21"/>
      <c r="F81" s="21"/>
      <c r="G81" s="22"/>
      <c r="H81" s="22"/>
      <c r="I81" s="7"/>
      <c r="J81" s="7"/>
      <c r="K81" s="7"/>
      <c r="L81" s="22"/>
      <c r="N81" s="22"/>
      <c r="O81" s="21"/>
    </row>
    <row r="82" spans="1:15" ht="12.75" hidden="1">
      <c r="A82" s="20"/>
      <c r="B82" s="13"/>
      <c r="E82" s="21"/>
      <c r="F82" s="21"/>
      <c r="G82" s="22"/>
      <c r="H82" s="22"/>
      <c r="I82" s="7"/>
      <c r="J82" s="7"/>
      <c r="K82" s="7"/>
      <c r="L82" s="22"/>
      <c r="N82" s="22"/>
      <c r="O82" s="21"/>
    </row>
    <row r="83" spans="1:15" ht="14.25">
      <c r="A83" s="4"/>
      <c r="B83" s="13" t="s">
        <v>109</v>
      </c>
      <c r="D83" s="7" t="s">
        <v>110</v>
      </c>
      <c r="E83" s="21" t="s">
        <v>111</v>
      </c>
      <c r="F83" s="12"/>
      <c r="G83" s="22">
        <v>7</v>
      </c>
      <c r="H83" s="22">
        <f aca="true" t="shared" si="19" ref="H83:H87">G83*A83</f>
        <v>0</v>
      </c>
      <c r="I83" s="7">
        <f aca="true" t="shared" si="20" ref="I83:I87">IF(A83&lt;&gt;"",IF(F83&lt;&gt;"",1,2),0)</f>
        <v>0</v>
      </c>
      <c r="J83" s="7" t="s">
        <v>112</v>
      </c>
      <c r="K83" s="7">
        <v>6</v>
      </c>
      <c r="L83" s="22"/>
      <c r="N83" s="22">
        <v>6</v>
      </c>
      <c r="O83" s="16"/>
    </row>
    <row r="84" spans="1:15" ht="12.75">
      <c r="A84" s="4"/>
      <c r="B84" s="13" t="s">
        <v>109</v>
      </c>
      <c r="C84" s="1" t="s">
        <v>113</v>
      </c>
      <c r="D84" s="7" t="s">
        <v>114</v>
      </c>
      <c r="F84" s="12"/>
      <c r="G84" s="22">
        <v>16</v>
      </c>
      <c r="H84" s="22">
        <f t="shared" si="19"/>
        <v>0</v>
      </c>
      <c r="I84" s="7">
        <f t="shared" si="20"/>
        <v>0</v>
      </c>
      <c r="J84" s="7" t="s">
        <v>112</v>
      </c>
      <c r="K84" s="7">
        <v>15</v>
      </c>
      <c r="L84" s="22"/>
      <c r="N84" s="22">
        <v>15</v>
      </c>
      <c r="O84" s="16"/>
    </row>
    <row r="85" spans="1:17" s="23" customFormat="1" ht="12.75">
      <c r="A85" s="4"/>
      <c r="B85" s="13" t="s">
        <v>109</v>
      </c>
      <c r="C85" s="23" t="s">
        <v>115</v>
      </c>
      <c r="D85" s="7" t="s">
        <v>115</v>
      </c>
      <c r="E85" s="23" t="s">
        <v>116</v>
      </c>
      <c r="F85" s="12"/>
      <c r="G85" s="24">
        <v>16</v>
      </c>
      <c r="H85" s="22">
        <f t="shared" si="19"/>
        <v>0</v>
      </c>
      <c r="I85" s="7">
        <f t="shared" si="20"/>
        <v>0</v>
      </c>
      <c r="J85" s="7" t="s">
        <v>112</v>
      </c>
      <c r="K85" s="7">
        <v>15</v>
      </c>
      <c r="L85" s="25"/>
      <c r="N85" s="24">
        <v>15</v>
      </c>
      <c r="O85" s="16"/>
      <c r="P85" s="26"/>
      <c r="Q85" s="27">
        <v>51</v>
      </c>
    </row>
    <row r="86" spans="1:17" s="23" customFormat="1" ht="12.75">
      <c r="A86" s="4"/>
      <c r="B86" s="13" t="s">
        <v>109</v>
      </c>
      <c r="C86" s="23" t="s">
        <v>117</v>
      </c>
      <c r="D86" s="7" t="s">
        <v>118</v>
      </c>
      <c r="E86" s="23" t="s">
        <v>119</v>
      </c>
      <c r="F86" s="12"/>
      <c r="G86" s="14">
        <f>ROUNDUP(L86*1.035,0)</f>
        <v>21</v>
      </c>
      <c r="H86" s="22">
        <f t="shared" si="19"/>
        <v>0</v>
      </c>
      <c r="I86" s="7">
        <f t="shared" si="20"/>
        <v>0</v>
      </c>
      <c r="J86" s="7" t="s">
        <v>112</v>
      </c>
      <c r="K86" s="7">
        <v>20</v>
      </c>
      <c r="L86" s="25">
        <v>19.8</v>
      </c>
      <c r="N86" s="24">
        <v>15</v>
      </c>
      <c r="O86" s="16"/>
      <c r="P86" s="26"/>
      <c r="Q86" s="27">
        <v>47</v>
      </c>
    </row>
    <row r="87" spans="1:15" ht="12.75">
      <c r="A87" s="4"/>
      <c r="B87" s="13" t="s">
        <v>109</v>
      </c>
      <c r="D87" s="7" t="s">
        <v>120</v>
      </c>
      <c r="F87" s="12"/>
      <c r="G87" s="22">
        <v>13</v>
      </c>
      <c r="H87" s="22">
        <f t="shared" si="19"/>
        <v>0</v>
      </c>
      <c r="I87" s="7">
        <f t="shared" si="20"/>
        <v>0</v>
      </c>
      <c r="J87" s="7" t="s">
        <v>112</v>
      </c>
      <c r="K87" s="7">
        <v>10</v>
      </c>
      <c r="L87" s="22"/>
      <c r="N87" s="22">
        <v>10</v>
      </c>
      <c r="O87" s="28"/>
    </row>
    <row r="88" spans="5:15" ht="12.75" hidden="1">
      <c r="E88" s="29"/>
      <c r="F88" s="29"/>
      <c r="G88" s="30" t="s">
        <v>121</v>
      </c>
      <c r="H88" s="31">
        <f>SUM(H30:H87)</f>
        <v>0</v>
      </c>
      <c r="N88" s="32" t="s">
        <v>121</v>
      </c>
      <c r="O88" s="29"/>
    </row>
    <row r="89" spans="5:15" ht="18.75" customHeight="1">
      <c r="E89" s="29"/>
      <c r="F89" s="29"/>
      <c r="G89" s="33" t="s">
        <v>122</v>
      </c>
      <c r="H89" s="34">
        <f>H88</f>
        <v>0</v>
      </c>
      <c r="N89" s="33" t="s">
        <v>123</v>
      </c>
      <c r="O89" s="35">
        <v>1</v>
      </c>
    </row>
    <row r="90" spans="1:2" ht="12.75">
      <c r="A90" s="6" t="s">
        <v>124</v>
      </c>
      <c r="B90" s="6"/>
    </row>
    <row r="91" spans="1:8" ht="12.75">
      <c r="A91" s="36"/>
      <c r="B91" s="36"/>
      <c r="C91" s="36"/>
      <c r="D91" s="36"/>
      <c r="E91" s="36"/>
      <c r="F91" s="36"/>
      <c r="G91" s="36"/>
      <c r="H91" s="36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93" spans="1:2" ht="12.75">
      <c r="A93" s="5"/>
      <c r="B93" s="5"/>
    </row>
    <row r="94" spans="1:2" s="1" customFormat="1" ht="12.75">
      <c r="A94" s="38" t="s">
        <v>125</v>
      </c>
      <c r="B94" s="38"/>
    </row>
    <row r="95" spans="1:2" s="1" customFormat="1" ht="12.75">
      <c r="A95" s="7" t="s">
        <v>126</v>
      </c>
      <c r="B95" s="7"/>
    </row>
    <row r="97" spans="1:2" s="1" customFormat="1" ht="15">
      <c r="A97" s="38" t="s">
        <v>127</v>
      </c>
      <c r="B97" s="38"/>
    </row>
    <row r="98" spans="1:2" s="1" customFormat="1" ht="12.75">
      <c r="A98" s="5" t="s">
        <v>128</v>
      </c>
      <c r="B98" s="5"/>
    </row>
    <row r="100" spans="1:2" s="1" customFormat="1" ht="12.75">
      <c r="A100" s="38"/>
      <c r="B100" s="38"/>
    </row>
    <row r="101" spans="1:2" s="1" customFormat="1" ht="12.75">
      <c r="A101" s="7" t="s">
        <v>129</v>
      </c>
      <c r="B101" s="7"/>
    </row>
    <row r="102" s="1" customFormat="1" ht="12.75">
      <c r="A102" s="1" t="s">
        <v>130</v>
      </c>
    </row>
  </sheetData>
  <sheetProtection sheet="1" selectLockedCells="1"/>
  <mergeCells count="2">
    <mergeCell ref="A91:H91"/>
    <mergeCell ref="A92:H92"/>
  </mergeCells>
  <conditionalFormatting sqref="D30 D71:D76 D78">
    <cfRule type="expression" priority="1" dxfId="0" stopIfTrue="1">
      <formula>A30&lt;&gt;0</formula>
    </cfRule>
  </conditionalFormatting>
  <conditionalFormatting sqref="F71 F30:F36 F74:F75 F38">
    <cfRule type="expression" priority="2" dxfId="1" stopIfTrue="1">
      <formula>I30=2</formula>
    </cfRule>
  </conditionalFormatting>
  <conditionalFormatting sqref="D31:D34">
    <cfRule type="expression" priority="3" dxfId="0" stopIfTrue="1">
      <formula>A31&lt;&gt;0</formula>
    </cfRule>
  </conditionalFormatting>
  <conditionalFormatting sqref="D40:D47">
    <cfRule type="expression" priority="4" dxfId="0" stopIfTrue="1">
      <formula>A40&lt;&gt;0</formula>
    </cfRule>
  </conditionalFormatting>
  <conditionalFormatting sqref="D49:D51">
    <cfRule type="expression" priority="5" dxfId="0" stopIfTrue="1">
      <formula>A49&lt;&gt;0</formula>
    </cfRule>
  </conditionalFormatting>
  <conditionalFormatting sqref="D52:D56">
    <cfRule type="expression" priority="6" dxfId="0" stopIfTrue="1">
      <formula>A52&lt;&gt;0</formula>
    </cfRule>
  </conditionalFormatting>
  <conditionalFormatting sqref="D61:D66">
    <cfRule type="expression" priority="7" dxfId="0" stopIfTrue="1">
      <formula>A61&lt;&gt;0</formula>
    </cfRule>
  </conditionalFormatting>
  <conditionalFormatting sqref="D83:D87">
    <cfRule type="expression" priority="8" dxfId="0" stopIfTrue="1">
      <formula>A83&lt;&gt;0</formula>
    </cfRule>
  </conditionalFormatting>
  <conditionalFormatting sqref="F40:F47">
    <cfRule type="expression" priority="9" dxfId="1" stopIfTrue="1">
      <formula>I40=2</formula>
    </cfRule>
  </conditionalFormatting>
  <conditionalFormatting sqref="F77">
    <cfRule type="expression" priority="10" dxfId="1" stopIfTrue="1">
      <formula>I77=2</formula>
    </cfRule>
  </conditionalFormatting>
  <conditionalFormatting sqref="F49:F55">
    <cfRule type="expression" priority="11" dxfId="1" stopIfTrue="1">
      <formula>I49=2</formula>
    </cfRule>
  </conditionalFormatting>
  <conditionalFormatting sqref="F84">
    <cfRule type="expression" priority="12" dxfId="1" stopIfTrue="1">
      <formula>I84=2</formula>
    </cfRule>
  </conditionalFormatting>
  <conditionalFormatting sqref="D35:D36 D38">
    <cfRule type="expression" priority="13" dxfId="0" stopIfTrue="1">
      <formula>A35&lt;&gt;0</formula>
    </cfRule>
  </conditionalFormatting>
  <conditionalFormatting sqref="F76">
    <cfRule type="expression" priority="14" dxfId="1" stopIfTrue="1">
      <formula>I76=2</formula>
    </cfRule>
  </conditionalFormatting>
  <conditionalFormatting sqref="D77">
    <cfRule type="expression" priority="15" dxfId="0" stopIfTrue="1">
      <formula>A77&lt;&gt;0</formula>
    </cfRule>
  </conditionalFormatting>
  <conditionalFormatting sqref="F85:F87">
    <cfRule type="expression" priority="16" dxfId="1" stopIfTrue="1">
      <formula>I85=2</formula>
    </cfRule>
  </conditionalFormatting>
  <conditionalFormatting sqref="F61:F66">
    <cfRule type="expression" priority="17" dxfId="1" stopIfTrue="1">
      <formula>I61=2</formula>
    </cfRule>
  </conditionalFormatting>
  <conditionalFormatting sqref="F56">
    <cfRule type="expression" priority="18" dxfId="1" stopIfTrue="1">
      <formula>I56=2</formula>
    </cfRule>
  </conditionalFormatting>
  <conditionalFormatting sqref="F72:F73">
    <cfRule type="expression" priority="19" dxfId="1" stopIfTrue="1">
      <formula>I72=2</formula>
    </cfRule>
  </conditionalFormatting>
  <conditionalFormatting sqref="F78">
    <cfRule type="expression" priority="20" dxfId="1" stopIfTrue="1">
      <formula>I78=2</formula>
    </cfRule>
  </conditionalFormatting>
  <conditionalFormatting sqref="F83">
    <cfRule type="expression" priority="21" dxfId="1" stopIfTrue="1">
      <formula>I83=2</formula>
    </cfRule>
  </conditionalFormatting>
  <conditionalFormatting sqref="F37">
    <cfRule type="expression" priority="22" dxfId="1" stopIfTrue="1">
      <formula>I37=2</formula>
    </cfRule>
  </conditionalFormatting>
  <conditionalFormatting sqref="D37">
    <cfRule type="expression" priority="23" dxfId="0" stopIfTrue="1">
      <formula>A37&lt;&gt;0</formula>
    </cfRule>
  </conditionalFormatting>
  <printOptions/>
  <pageMargins left="0.7875" right="0.2361111111111111" top="0.7875000000000001" bottom="0.39305555555555555" header="0.3541666666666667" footer="0.19652777777777777"/>
  <pageSetup horizontalDpi="300" verticalDpi="300" orientation="landscape" paperSize="9" scale="92"/>
  <headerFooter alignWithMargins="0">
    <oddHeader>&amp;C&amp;"Calibri,Standard"&amp;11FREE EAGLE Trikot 4.0 Bestellformular 2013</oddHeader>
    <oddFooter>&amp;C&amp;"Calibri,Standard"&amp;11Seite &amp;P von &amp;N</oddFooter>
  </headerFooter>
  <rowBreaks count="2" manualBreakCount="2">
    <brk id="27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dcterms:created xsi:type="dcterms:W3CDTF">2015-07-27T07:51:54Z</dcterms:created>
  <dcterms:modified xsi:type="dcterms:W3CDTF">2017-08-18T14:45:27Z</dcterms:modified>
  <cp:category/>
  <cp:version/>
  <cp:contentType/>
  <cp:contentStatus/>
  <cp:revision>1</cp:revision>
</cp:coreProperties>
</file>