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J6" i="1" l="1"/>
  <c r="H2" i="1"/>
  <c r="I5" i="1"/>
  <c r="H5" i="1"/>
  <c r="I7" i="1"/>
  <c r="H7" i="1"/>
  <c r="I6" i="1"/>
  <c r="H6" i="1"/>
  <c r="J5" i="1"/>
  <c r="I4" i="1"/>
  <c r="J4" i="1"/>
  <c r="H4" i="1"/>
  <c r="L7" i="1"/>
  <c r="J7" i="1" s="1"/>
  <c r="I3" i="1"/>
  <c r="H3" i="1"/>
  <c r="L3" i="1"/>
  <c r="M3" i="1"/>
  <c r="I2" i="1"/>
  <c r="L2" i="1"/>
  <c r="B8" i="1"/>
  <c r="J3" i="1" l="1"/>
  <c r="L8" i="1"/>
  <c r="M2" i="1"/>
  <c r="M8" i="1" s="1"/>
  <c r="J2" i="1" l="1"/>
</calcChain>
</file>

<file path=xl/sharedStrings.xml><?xml version="1.0" encoding="utf-8"?>
<sst xmlns="http://schemas.openxmlformats.org/spreadsheetml/2006/main" count="45" uniqueCount="43">
  <si>
    <t>Inge</t>
  </si>
  <si>
    <t>LäuferIn</t>
  </si>
  <si>
    <t>Walter</t>
  </si>
  <si>
    <t>Willy</t>
  </si>
  <si>
    <t>Gerald</t>
  </si>
  <si>
    <t>Andreas</t>
  </si>
  <si>
    <t>Harald</t>
  </si>
  <si>
    <t xml:space="preserve">km </t>
  </si>
  <si>
    <t>6 bis 7</t>
  </si>
  <si>
    <t>wsl. min/km</t>
  </si>
  <si>
    <t>120 bis 145</t>
  </si>
  <si>
    <t>km flach/
bergab</t>
  </si>
  <si>
    <t>km wellig/
bergauf</t>
  </si>
  <si>
    <t>Übergabepunkte/
Laben</t>
  </si>
  <si>
    <t>2/Gütenbachtor</t>
  </si>
  <si>
    <t>4/Esslinger Furt</t>
  </si>
  <si>
    <t>1/Schwarzenbgp.</t>
  </si>
  <si>
    <t>5/Gerasdorf</t>
  </si>
  <si>
    <t>5 bis 6</t>
  </si>
  <si>
    <t>comment</t>
  </si>
  <si>
    <t>viele Hm</t>
  </si>
  <si>
    <t>min
schnell</t>
  </si>
  <si>
    <t>min
langs</t>
  </si>
  <si>
    <t>4 bis 4:30</t>
  </si>
  <si>
    <t>4:15 bis 4:30</t>
  </si>
  <si>
    <t>Uhrzeit
 Wechsel
"langsam"</t>
  </si>
  <si>
    <t>Uhrzeit
Wechsel
"schnell"</t>
  </si>
  <si>
    <t>136 bis 160</t>
  </si>
  <si>
    <t>98 bis 110</t>
  </si>
  <si>
    <t>4:18 bis 4:45</t>
  </si>
  <si>
    <t>88 bis 97</t>
  </si>
  <si>
    <t>Ziel</t>
  </si>
  <si>
    <t>6:00*</t>
  </si>
  <si>
    <t>*Start</t>
  </si>
  <si>
    <t>Summe h</t>
  </si>
  <si>
    <t>wsl.Laufzeit
min</t>
  </si>
  <si>
    <t>9:55**</t>
  </si>
  <si>
    <t>**das wäre Streckenrekord :)</t>
  </si>
  <si>
    <t>min differ-
enziert</t>
  </si>
  <si>
    <t>ZIEL/min</t>
  </si>
  <si>
    <t>67 bis 71</t>
  </si>
  <si>
    <t xml:space="preserve">87 bis 98 </t>
  </si>
  <si>
    <t>3/Tor1 Zentral-fh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</si>
</sst>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0" fontId="1" fillId="0" borderId="1" xfId="0" applyNumberFormat="1" applyFont="1" applyBorder="1"/>
    <xf numFmtId="20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2" xfId="0" applyFill="1" applyBorder="1"/>
    <xf numFmtId="20" fontId="1" fillId="0" borderId="1" xfId="0" applyNumberFormat="1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5" sqref="C5"/>
    </sheetView>
  </sheetViews>
  <sheetFormatPr baseColWidth="10" defaultRowHeight="15" x14ac:dyDescent="0.25"/>
  <cols>
    <col min="3" max="3" width="16.85546875" bestFit="1" customWidth="1"/>
    <col min="5" max="5" width="11.5703125" bestFit="1" customWidth="1"/>
    <col min="6" max="6" width="10" customWidth="1"/>
    <col min="7" max="7" width="10" bestFit="1" customWidth="1"/>
    <col min="8" max="8" width="7.28515625" bestFit="1" customWidth="1"/>
    <col min="9" max="9" width="5.5703125" bestFit="1" customWidth="1"/>
    <col min="10" max="10" width="7" bestFit="1" customWidth="1"/>
    <col min="11" max="11" width="9.42578125" bestFit="1" customWidth="1"/>
    <col min="12" max="12" width="9.28515625" bestFit="1" customWidth="1"/>
    <col min="13" max="13" width="10.42578125" bestFit="1" customWidth="1"/>
  </cols>
  <sheetData>
    <row r="1" spans="1:13" ht="44.25" customHeight="1" x14ac:dyDescent="0.25">
      <c r="A1" s="1" t="s">
        <v>1</v>
      </c>
      <c r="B1" s="1" t="s">
        <v>7</v>
      </c>
      <c r="C1" s="2" t="s">
        <v>13</v>
      </c>
      <c r="D1" s="1" t="s">
        <v>9</v>
      </c>
      <c r="E1" s="2" t="s">
        <v>35</v>
      </c>
      <c r="F1" s="3" t="s">
        <v>26</v>
      </c>
      <c r="G1" s="2" t="s">
        <v>25</v>
      </c>
      <c r="H1" s="2" t="s">
        <v>21</v>
      </c>
      <c r="I1" s="2" t="s">
        <v>22</v>
      </c>
      <c r="J1" s="2" t="s">
        <v>38</v>
      </c>
      <c r="K1" s="1" t="s">
        <v>19</v>
      </c>
      <c r="L1" s="2" t="s">
        <v>11</v>
      </c>
      <c r="M1" s="2" t="s">
        <v>12</v>
      </c>
    </row>
    <row r="2" spans="1:13" x14ac:dyDescent="0.25">
      <c r="A2" s="1" t="s">
        <v>0</v>
      </c>
      <c r="B2" s="1">
        <v>23</v>
      </c>
      <c r="C2" s="1"/>
      <c r="D2" s="1" t="s">
        <v>8</v>
      </c>
      <c r="E2" s="1" t="s">
        <v>27</v>
      </c>
      <c r="F2" s="11" t="s">
        <v>32</v>
      </c>
      <c r="G2" s="1"/>
      <c r="H2" s="7">
        <f>B2*5.85</f>
        <v>134.54999999999998</v>
      </c>
      <c r="I2" s="1">
        <f>B2*7</f>
        <v>161</v>
      </c>
      <c r="J2" s="1">
        <f>L2*5.5+M2*8</f>
        <v>147.75</v>
      </c>
      <c r="K2" s="1" t="s">
        <v>20</v>
      </c>
      <c r="L2" s="1">
        <f>8.5+6</f>
        <v>14.5</v>
      </c>
      <c r="M2" s="1">
        <f>B2-L2</f>
        <v>8.5</v>
      </c>
    </row>
    <row r="3" spans="1:13" x14ac:dyDescent="0.25">
      <c r="A3" s="1" t="s">
        <v>2</v>
      </c>
      <c r="B3" s="1">
        <v>24</v>
      </c>
      <c r="C3" s="4" t="s">
        <v>16</v>
      </c>
      <c r="D3" s="1" t="s">
        <v>18</v>
      </c>
      <c r="E3" s="1" t="s">
        <v>10</v>
      </c>
      <c r="F3" s="5">
        <v>0.34375</v>
      </c>
      <c r="G3" s="6">
        <v>0.3611111111111111</v>
      </c>
      <c r="H3" s="1">
        <f>B3*5</f>
        <v>120</v>
      </c>
      <c r="I3" s="1">
        <f>B3*6</f>
        <v>144</v>
      </c>
      <c r="J3" s="1">
        <f>M3*6+L3*4.5</f>
        <v>123</v>
      </c>
      <c r="K3" s="1" t="s">
        <v>20</v>
      </c>
      <c r="L3" s="1">
        <f>8.5+5.5</f>
        <v>14</v>
      </c>
      <c r="M3" s="1">
        <f>4.5+5.5</f>
        <v>10</v>
      </c>
    </row>
    <row r="4" spans="1:13" x14ac:dyDescent="0.25">
      <c r="A4" s="1" t="s">
        <v>4</v>
      </c>
      <c r="B4" s="1">
        <v>24.5</v>
      </c>
      <c r="C4" s="4" t="s">
        <v>14</v>
      </c>
      <c r="D4" s="1" t="s">
        <v>23</v>
      </c>
      <c r="E4" s="1" t="s">
        <v>28</v>
      </c>
      <c r="F4" s="5">
        <v>0.42708333333333331</v>
      </c>
      <c r="G4" s="6">
        <v>0.46180555555555558</v>
      </c>
      <c r="H4" s="1">
        <f>B4*4</f>
        <v>98</v>
      </c>
      <c r="I4" s="7">
        <f>B4*4.5</f>
        <v>110.25</v>
      </c>
      <c r="J4" s="7">
        <f>L4*3.9+M4*4.5</f>
        <v>98.25</v>
      </c>
      <c r="K4" s="1"/>
      <c r="L4" s="1">
        <v>20</v>
      </c>
      <c r="M4" s="1">
        <v>4.5</v>
      </c>
    </row>
    <row r="5" spans="1:13" x14ac:dyDescent="0.25">
      <c r="A5" s="1" t="s">
        <v>3</v>
      </c>
      <c r="B5" s="1">
        <v>20.5</v>
      </c>
      <c r="C5" s="4" t="s">
        <v>42</v>
      </c>
      <c r="D5" s="1" t="s">
        <v>29</v>
      </c>
      <c r="E5" s="1" t="s">
        <v>30</v>
      </c>
      <c r="F5" s="5">
        <v>0.49513888888888885</v>
      </c>
      <c r="G5" s="6">
        <v>0.53819444444444442</v>
      </c>
      <c r="H5" s="7">
        <f>B5*4.3</f>
        <v>88.149999999999991</v>
      </c>
      <c r="I5" s="7">
        <f>B5*4.75</f>
        <v>97.375</v>
      </c>
      <c r="J5" s="8">
        <f>B5*4.4</f>
        <v>90.2</v>
      </c>
      <c r="K5" s="1"/>
      <c r="L5" s="1">
        <v>20</v>
      </c>
      <c r="M5" s="1">
        <v>0.5</v>
      </c>
    </row>
    <row r="6" spans="1:13" x14ac:dyDescent="0.25">
      <c r="A6" s="1" t="s">
        <v>6</v>
      </c>
      <c r="B6" s="1">
        <v>15.7</v>
      </c>
      <c r="C6" s="4" t="s">
        <v>15</v>
      </c>
      <c r="D6" s="1" t="s">
        <v>24</v>
      </c>
      <c r="E6" s="1" t="s">
        <v>40</v>
      </c>
      <c r="F6" s="5">
        <v>0.55625000000000002</v>
      </c>
      <c r="G6" s="6">
        <v>0.60555555555555551</v>
      </c>
      <c r="H6" s="7">
        <f>B6*4.25</f>
        <v>66.724999999999994</v>
      </c>
      <c r="I6" s="7">
        <f>B6*4.5</f>
        <v>70.649999999999991</v>
      </c>
      <c r="J6" s="8">
        <f>4.3*B6</f>
        <v>67.509999999999991</v>
      </c>
      <c r="K6" s="1"/>
      <c r="L6" s="1">
        <v>15.7</v>
      </c>
      <c r="M6" s="1">
        <v>0</v>
      </c>
    </row>
    <row r="7" spans="1:13" x14ac:dyDescent="0.25">
      <c r="A7" s="1" t="s">
        <v>5</v>
      </c>
      <c r="B7" s="1">
        <v>21.7</v>
      </c>
      <c r="C7" s="4" t="s">
        <v>17</v>
      </c>
      <c r="D7" s="1" t="s">
        <v>23</v>
      </c>
      <c r="E7" s="1" t="s">
        <v>41</v>
      </c>
      <c r="F7" s="5">
        <v>0.60277777777777775</v>
      </c>
      <c r="G7" s="6">
        <v>0.65486111111111112</v>
      </c>
      <c r="H7" s="9">
        <f>B7*4</f>
        <v>86.8</v>
      </c>
      <c r="I7" s="7">
        <f>B7*4.5</f>
        <v>97.649999999999991</v>
      </c>
      <c r="J7" s="8">
        <f>L7*3.9+M7*4.75</f>
        <v>86.924999999999997</v>
      </c>
      <c r="K7" s="1"/>
      <c r="L7" s="1">
        <f>B7-M7</f>
        <v>19</v>
      </c>
      <c r="M7" s="1">
        <v>2.7</v>
      </c>
    </row>
    <row r="8" spans="1:13" x14ac:dyDescent="0.25">
      <c r="A8" s="1" t="s">
        <v>39</v>
      </c>
      <c r="B8" s="1">
        <f>SUM(B2:B7)</f>
        <v>129.4</v>
      </c>
      <c r="C8" s="1" t="s">
        <v>31</v>
      </c>
      <c r="D8" s="1"/>
      <c r="E8" s="1"/>
      <c r="F8" s="5">
        <v>0.66319444444444442</v>
      </c>
      <c r="G8" s="6">
        <v>0.72291666666666676</v>
      </c>
      <c r="H8" s="7">
        <f>SUM(H2:H7)</f>
        <v>594.22499999999991</v>
      </c>
      <c r="I8" s="1">
        <f>SUM(I2:I7)</f>
        <v>680.92499999999995</v>
      </c>
      <c r="J8" s="8">
        <f>SUM(J2:J7)</f>
        <v>613.63499999999999</v>
      </c>
      <c r="K8" s="1"/>
      <c r="L8" s="1">
        <f>SUM(L2:L7)</f>
        <v>103.2</v>
      </c>
      <c r="M8" s="1">
        <f>SUM(M2:M7)</f>
        <v>26.2</v>
      </c>
    </row>
    <row r="9" spans="1:13" x14ac:dyDescent="0.25">
      <c r="A9" s="1" t="s">
        <v>34</v>
      </c>
      <c r="B9" s="1"/>
      <c r="C9" s="1"/>
      <c r="D9" s="1"/>
      <c r="E9" s="1"/>
      <c r="F9" s="12" t="s">
        <v>36</v>
      </c>
      <c r="G9" s="6">
        <v>0.47291666666666665</v>
      </c>
      <c r="H9" s="6">
        <v>0.41250000000000003</v>
      </c>
      <c r="I9" s="6">
        <v>0.47291666666666665</v>
      </c>
      <c r="J9" s="1"/>
      <c r="K9" s="1"/>
      <c r="L9" s="1"/>
      <c r="M9" s="1"/>
    </row>
    <row r="10" spans="1:13" x14ac:dyDescent="0.25">
      <c r="A10" s="10" t="s">
        <v>33</v>
      </c>
    </row>
    <row r="11" spans="1:13" x14ac:dyDescent="0.25">
      <c r="A11" s="10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Willy</dc:creator>
  <cp:lastModifiedBy>Raimund Willy</cp:lastModifiedBy>
  <dcterms:created xsi:type="dcterms:W3CDTF">2017-10-20T08:20:21Z</dcterms:created>
  <dcterms:modified xsi:type="dcterms:W3CDTF">2017-10-20T11:14:01Z</dcterms:modified>
</cp:coreProperties>
</file>